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ОТДЕЛ делопроизводства\! ПОСТАНОВЛЕНИЯ НА ОПУБЛИКОВАНИЕ\249п от 18.10.2022\"/>
    </mc:Choice>
  </mc:AlternateContent>
  <bookViews>
    <workbookView xWindow="0" yWindow="1080" windowWidth="28800" windowHeight="11265" firstSheet="1" activeTab="1"/>
  </bookViews>
  <sheets>
    <sheet name="Приложение 1" sheetId="2" state="hidden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1'!$A$1:$N$10</definedName>
    <definedName name="_xlnm.Print_Area" localSheetId="1">'Приложение 2-ТЭО'!$A$1:$BG$34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E18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E34" i="1" l="1"/>
  <c r="R29" i="1"/>
  <c r="T29" i="1"/>
  <c r="T30" i="1"/>
  <c r="R28" i="1"/>
  <c r="BC33" i="1" l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/>
  <c r="E33" i="1" l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E30" i="1" l="1"/>
  <c r="E29" i="1"/>
  <c r="E31" i="1"/>
  <c r="R11" i="1" l="1"/>
  <c r="M22" i="1" l="1"/>
  <c r="F5" i="2"/>
  <c r="J11" i="1" l="1"/>
  <c r="K11" i="1"/>
  <c r="L11" i="1"/>
  <c r="M11" i="1"/>
  <c r="N11" i="1"/>
  <c r="O11" i="1"/>
  <c r="P11" i="1"/>
  <c r="Q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F11" i="1"/>
  <c r="G11" i="1"/>
  <c r="H11" i="1"/>
  <c r="I11" i="1"/>
  <c r="E11" i="1"/>
  <c r="BC17" i="1"/>
  <c r="AX17" i="1"/>
  <c r="AS17" i="1"/>
  <c r="AN17" i="1"/>
  <c r="AI17" i="1"/>
  <c r="AD17" i="1"/>
  <c r="Y17" i="1"/>
  <c r="T17" i="1"/>
  <c r="O17" i="1"/>
  <c r="E17" i="1" s="1"/>
  <c r="J17" i="1"/>
  <c r="I17" i="1"/>
  <c r="H17" i="1"/>
  <c r="G17" i="1"/>
  <c r="F17" i="1"/>
  <c r="BC16" i="1"/>
  <c r="AX16" i="1"/>
  <c r="AS16" i="1"/>
  <c r="AN16" i="1"/>
  <c r="AI16" i="1"/>
  <c r="AD16" i="1"/>
  <c r="Y16" i="1"/>
  <c r="T16" i="1"/>
  <c r="O16" i="1"/>
  <c r="J16" i="1"/>
  <c r="E16" i="1" s="1"/>
  <c r="I16" i="1"/>
  <c r="H16" i="1"/>
  <c r="G16" i="1"/>
  <c r="F16" i="1"/>
  <c r="BC15" i="1" l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BC14" i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7" i="1"/>
  <c r="AX27" i="1"/>
  <c r="AS27" i="1"/>
  <c r="AN27" i="1"/>
  <c r="AI27" i="1"/>
  <c r="AD27" i="1"/>
  <c r="Y27" i="1"/>
  <c r="T27" i="1"/>
  <c r="O27" i="1"/>
  <c r="J27" i="1"/>
  <c r="E27" i="1" s="1"/>
  <c r="I27" i="1"/>
  <c r="H27" i="1"/>
  <c r="G27" i="1"/>
  <c r="F27" i="1"/>
  <c r="E15" i="1" l="1"/>
  <c r="E14" i="1"/>
  <c r="E28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26" i="1" l="1"/>
  <c r="M21" i="1"/>
  <c r="N21" i="1"/>
  <c r="BC25" i="1" l="1"/>
  <c r="AX25" i="1"/>
  <c r="AS25" i="1"/>
  <c r="AN25" i="1"/>
  <c r="AI25" i="1"/>
  <c r="AD25" i="1"/>
  <c r="Y25" i="1"/>
  <c r="T25" i="1"/>
  <c r="O25" i="1"/>
  <c r="J25" i="1"/>
  <c r="E25" i="1" s="1"/>
  <c r="I25" i="1"/>
  <c r="H25" i="1"/>
  <c r="G25" i="1"/>
  <c r="F25" i="1"/>
  <c r="BC24" i="1" l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E24" i="1" l="1"/>
  <c r="T19" i="1"/>
  <c r="BC21" i="1" l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21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E23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E22" i="1" l="1"/>
  <c r="E20" i="1"/>
  <c r="O19" i="1"/>
  <c r="J19" i="1"/>
  <c r="BC19" i="1"/>
  <c r="AX19" i="1"/>
  <c r="AS19" i="1"/>
  <c r="AN19" i="1"/>
  <c r="AI19" i="1"/>
  <c r="AD19" i="1"/>
  <c r="Y19" i="1"/>
  <c r="I19" i="1"/>
  <c r="H19" i="1"/>
  <c r="G19" i="1"/>
  <c r="F19" i="1"/>
  <c r="E19" i="1" l="1"/>
  <c r="E10" i="1" s="1"/>
  <c r="AA10" i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F10" i="1" l="1"/>
</calcChain>
</file>

<file path=xl/sharedStrings.xml><?xml version="1.0" encoding="utf-8"?>
<sst xmlns="http://schemas.openxmlformats.org/spreadsheetml/2006/main" count="220" uniqueCount="106">
  <si>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</si>
  <si>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</si>
  <si>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</si>
  <si>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</si>
  <si>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</si>
  <si>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</si>
  <si>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</si>
  <si>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</si>
  <si>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</si>
  <si>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</si>
  <si>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</si>
  <si>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</si>
  <si>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</si>
  <si>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</si>
  <si>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</si>
  <si>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</si>
  <si>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</si>
  <si>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</si>
  <si>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</si>
  <si>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</si>
  <si>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</si>
  <si>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</si>
  <si>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</si>
  <si>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</si>
  <si>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</si>
  <si>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</si>
  <si>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</si>
  <si>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</si>
  <si>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</si>
  <si>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</si>
  <si>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</si>
  <si>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</si>
  <si>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</si>
  <si>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</si>
  <si>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</si>
  <si>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</si>
  <si>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</si>
  <si>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</si>
  <si>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</si>
  <si>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</si>
  <si>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</si>
  <si>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</si>
  <si>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</si>
  <si>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</si>
  <si>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</si>
  <si>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</si>
  <si>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</si>
  <si>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</si>
  <si>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</si>
  <si>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</si>
  <si>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</si>
  <si>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</si>
  <si>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</si>
  <si>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</si>
  <si>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</si>
  <si>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</si>
  <si>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</si>
  <si>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</si>
  <si>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</si>
  <si>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</si>
  <si>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</si>
  <si>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</si>
  <si>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</si>
  <si>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</si>
  <si>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</si>
  <si>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</si>
  <si>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</si>
  <si>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</si>
  <si>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</si>
  <si>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</si>
  <si>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</si>
  <si>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</si>
  <si>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</si>
  <si>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</si>
  <si>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</si>
  <si>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</si>
  <si>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</si>
  <si>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</si>
  <si>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</si>
  <si>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</si>
  <si>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</si>
  <si>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</si>
  <si>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</si>
  <si>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</si>
  <si>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</si>
  <si>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</si>
  <si>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</si>
  <si>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</si>
  <si>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</si>
  <si>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</si>
  <si>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</si>
  <si>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</si>
  <si>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</si>
  <si>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</si>
  <si>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</si>
  <si>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</si>
  <si>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</si>
  <si>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</si>
  <si>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д. Верхняя Пеша Сельского поселения "Пешский сельсовет" ЗР НАО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</si>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</sst>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0.0"/>
    <numFmt numFmtId="170" formatCode="_-* #,##0.0\ _₽_-;\-* #,##0.0\ _₽_-;_-* &quot;-&quot;?\ _₽_-;_-@_-"/>
    <numFmt numFmtId="171" formatCode="_-* #,##0_р_._-;\-* #,##0_р_._-;_-* &quot;-&quot;??_р_._-;_-@_-"/>
    <numFmt numFmtId="172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76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vertical="center"/>
    </xf>
    <xf numFmtId="169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43" fontId="3" fillId="0" borderId="1" xfId="1" applyNumberFormat="1" applyFont="1" applyFill="1" applyBorder="1" applyAlignment="1">
      <alignment vertical="center"/>
    </xf>
    <xf numFmtId="43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1" fontId="7" fillId="0" borderId="1" xfId="2" applyNumberFormat="1" applyFont="1" applyFill="1" applyBorder="1" applyAlignment="1">
      <alignment vertical="center" wrapText="1"/>
    </xf>
    <xf numFmtId="164" fontId="3" fillId="0" borderId="3" xfId="1" applyNumberFormat="1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vertical="center" wrapText="1"/>
    </xf>
    <xf numFmtId="165" fontId="9" fillId="0" borderId="5" xfId="0" applyNumberFormat="1" applyFont="1" applyFill="1" applyBorder="1" applyAlignment="1">
      <alignment vertical="center" wrapText="1"/>
    </xf>
    <xf numFmtId="49" fontId="3" fillId="0" borderId="3" xfId="1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76.5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59" t="s">
        <v>35</v>
      </c>
      <c r="K1" s="59"/>
      <c r="L1" s="59"/>
      <c r="M1" s="59"/>
      <c r="N1" s="59"/>
    </row>
    <row r="2" spans="1:14" ht="60" customHeight="1" x14ac:dyDescent="0.25">
      <c r="A2" s="60" t="s">
        <v>34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ht="36.75" customHeight="1" x14ac:dyDescent="0.25">
      <c r="A3" s="61" t="s">
        <v>22</v>
      </c>
      <c r="B3" s="61" t="s">
        <v>23</v>
      </c>
      <c r="C3" s="61" t="s">
        <v>24</v>
      </c>
      <c r="D3" s="61" t="s">
        <v>25</v>
      </c>
      <c r="E3" s="62" t="s">
        <v>26</v>
      </c>
      <c r="F3" s="63"/>
      <c r="G3" s="63"/>
      <c r="H3" s="63"/>
      <c r="I3" s="63"/>
      <c r="J3" s="63"/>
      <c r="K3" s="63"/>
      <c r="L3" s="63"/>
      <c r="M3" s="63"/>
      <c r="N3" s="64"/>
    </row>
    <row r="4" spans="1:14" ht="53.25" customHeight="1" x14ac:dyDescent="0.25">
      <c r="A4" s="61"/>
      <c r="B4" s="61"/>
      <c r="C4" s="61"/>
      <c r="D4" s="61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56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81.8</v>
      </c>
      <c r="H6" s="36">
        <v>81.8</v>
      </c>
      <c r="I6" s="36">
        <v>81.8</v>
      </c>
      <c r="J6" s="36">
        <v>81.8</v>
      </c>
      <c r="K6" s="36">
        <v>81.8</v>
      </c>
      <c r="L6" s="36">
        <v>81.8</v>
      </c>
      <c r="M6" s="36">
        <v>81.8</v>
      </c>
      <c r="N6" s="36">
        <v>81.8</v>
      </c>
    </row>
    <row r="7" spans="1:14" ht="60" x14ac:dyDescent="0.25">
      <c r="A7" s="57"/>
      <c r="B7" s="30" t="s">
        <v>75</v>
      </c>
      <c r="C7" s="31" t="s">
        <v>30</v>
      </c>
      <c r="D7" s="31">
        <v>0</v>
      </c>
      <c r="E7" s="31">
        <v>2</v>
      </c>
      <c r="F7" s="43">
        <v>3</v>
      </c>
      <c r="G7" s="43">
        <v>1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57"/>
      <c r="B8" s="30" t="s">
        <v>76</v>
      </c>
      <c r="C8" s="31" t="s">
        <v>30</v>
      </c>
      <c r="D8" s="31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58"/>
      <c r="B9" s="30" t="s">
        <v>97</v>
      </c>
      <c r="C9" s="31" t="s">
        <v>30</v>
      </c>
      <c r="D9" s="31">
        <v>0</v>
      </c>
      <c r="E9" s="31">
        <v>0</v>
      </c>
      <c r="F9" s="43">
        <v>6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30" t="s">
        <v>58</v>
      </c>
      <c r="B10" s="30" t="s">
        <v>59</v>
      </c>
      <c r="C10" s="34" t="s">
        <v>30</v>
      </c>
      <c r="D10" s="34">
        <v>0</v>
      </c>
      <c r="E10" s="34">
        <v>1</v>
      </c>
      <c r="F10" s="43">
        <v>1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</sheetData>
  <mergeCells count="8">
    <mergeCell ref="A6:A9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34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34" sqref="B34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0" t="s">
        <v>33</v>
      </c>
      <c r="BF1" s="70"/>
      <c r="BG1" s="70"/>
    </row>
    <row r="2" spans="1:62" ht="25.5" customHeight="1" x14ac:dyDescent="0.25">
      <c r="BE2" s="70"/>
      <c r="BF2" s="70"/>
      <c r="BG2" s="70"/>
    </row>
    <row r="3" spans="1:62" ht="30.75" customHeight="1" x14ac:dyDescent="0.25">
      <c r="A3" s="71" t="s">
        <v>32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1"/>
      <c r="BE3" s="70"/>
      <c r="BF3" s="70"/>
      <c r="BG3" s="70"/>
      <c r="BH3" s="15"/>
      <c r="BI3" s="15"/>
      <c r="BJ3" s="15"/>
    </row>
    <row r="4" spans="1:62" x14ac:dyDescent="0.25">
      <c r="E4" s="3"/>
    </row>
    <row r="5" spans="1:62" x14ac:dyDescent="0.25">
      <c r="A5" s="72" t="s">
        <v>0</v>
      </c>
      <c r="B5" s="68" t="s">
        <v>1</v>
      </c>
      <c r="C5" s="68" t="s">
        <v>2</v>
      </c>
      <c r="D5" s="68" t="s">
        <v>3</v>
      </c>
      <c r="E5" s="69" t="s">
        <v>31</v>
      </c>
      <c r="F5" s="69"/>
      <c r="G5" s="69"/>
      <c r="H5" s="69"/>
      <c r="I5" s="69"/>
      <c r="J5" s="73" t="s">
        <v>50</v>
      </c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5"/>
    </row>
    <row r="6" spans="1:62" x14ac:dyDescent="0.25">
      <c r="A6" s="72"/>
      <c r="B6" s="68"/>
      <c r="C6" s="68"/>
      <c r="D6" s="68"/>
      <c r="E6" s="69"/>
      <c r="F6" s="69"/>
      <c r="G6" s="69"/>
      <c r="H6" s="69"/>
      <c r="I6" s="69"/>
      <c r="J6" s="69" t="s">
        <v>4</v>
      </c>
      <c r="K6" s="69"/>
      <c r="L6" s="69"/>
      <c r="M6" s="69"/>
      <c r="N6" s="69"/>
      <c r="O6" s="69" t="s">
        <v>5</v>
      </c>
      <c r="P6" s="69"/>
      <c r="Q6" s="69"/>
      <c r="R6" s="69"/>
      <c r="S6" s="69"/>
      <c r="T6" s="69" t="s">
        <v>6</v>
      </c>
      <c r="U6" s="69"/>
      <c r="V6" s="69"/>
      <c r="W6" s="69"/>
      <c r="X6" s="69"/>
      <c r="Y6" s="69" t="s">
        <v>7</v>
      </c>
      <c r="Z6" s="69"/>
      <c r="AA6" s="69"/>
      <c r="AB6" s="69"/>
      <c r="AC6" s="69"/>
      <c r="AD6" s="69" t="s">
        <v>8</v>
      </c>
      <c r="AE6" s="69"/>
      <c r="AF6" s="69"/>
      <c r="AG6" s="69"/>
      <c r="AH6" s="69"/>
      <c r="AI6" s="69" t="s">
        <v>9</v>
      </c>
      <c r="AJ6" s="69"/>
      <c r="AK6" s="69"/>
      <c r="AL6" s="69"/>
      <c r="AM6" s="69"/>
      <c r="AN6" s="69" t="s">
        <v>10</v>
      </c>
      <c r="AO6" s="69"/>
      <c r="AP6" s="69"/>
      <c r="AQ6" s="69"/>
      <c r="AR6" s="69"/>
      <c r="AS6" s="69" t="s">
        <v>11</v>
      </c>
      <c r="AT6" s="69"/>
      <c r="AU6" s="69"/>
      <c r="AV6" s="69"/>
      <c r="AW6" s="69"/>
      <c r="AX6" s="69" t="s">
        <v>12</v>
      </c>
      <c r="AY6" s="69"/>
      <c r="AZ6" s="69"/>
      <c r="BA6" s="69"/>
      <c r="BB6" s="69"/>
      <c r="BC6" s="69" t="s">
        <v>13</v>
      </c>
      <c r="BD6" s="69"/>
      <c r="BE6" s="69"/>
      <c r="BF6" s="69"/>
      <c r="BG6" s="69"/>
    </row>
    <row r="7" spans="1:62" x14ac:dyDescent="0.25">
      <c r="A7" s="72"/>
      <c r="B7" s="68"/>
      <c r="C7" s="68"/>
      <c r="D7" s="68"/>
      <c r="E7" s="66" t="s">
        <v>14</v>
      </c>
      <c r="F7" s="67" t="s">
        <v>15</v>
      </c>
      <c r="G7" s="67"/>
      <c r="H7" s="67"/>
      <c r="I7" s="67"/>
      <c r="J7" s="66" t="s">
        <v>14</v>
      </c>
      <c r="K7" s="67" t="s">
        <v>15</v>
      </c>
      <c r="L7" s="67"/>
      <c r="M7" s="67"/>
      <c r="N7" s="67"/>
      <c r="O7" s="66" t="s">
        <v>14</v>
      </c>
      <c r="P7" s="67" t="s">
        <v>15</v>
      </c>
      <c r="Q7" s="67"/>
      <c r="R7" s="67"/>
      <c r="S7" s="67"/>
      <c r="T7" s="66" t="s">
        <v>14</v>
      </c>
      <c r="U7" s="67" t="s">
        <v>15</v>
      </c>
      <c r="V7" s="67"/>
      <c r="W7" s="67"/>
      <c r="X7" s="67"/>
      <c r="Y7" s="66" t="s">
        <v>14</v>
      </c>
      <c r="Z7" s="67" t="s">
        <v>15</v>
      </c>
      <c r="AA7" s="67"/>
      <c r="AB7" s="67"/>
      <c r="AC7" s="67"/>
      <c r="AD7" s="66" t="s">
        <v>14</v>
      </c>
      <c r="AE7" s="67" t="s">
        <v>15</v>
      </c>
      <c r="AF7" s="67"/>
      <c r="AG7" s="67"/>
      <c r="AH7" s="67"/>
      <c r="AI7" s="66" t="s">
        <v>14</v>
      </c>
      <c r="AJ7" s="67" t="s">
        <v>15</v>
      </c>
      <c r="AK7" s="67"/>
      <c r="AL7" s="67"/>
      <c r="AM7" s="67"/>
      <c r="AN7" s="66" t="s">
        <v>14</v>
      </c>
      <c r="AO7" s="67" t="s">
        <v>15</v>
      </c>
      <c r="AP7" s="67"/>
      <c r="AQ7" s="67"/>
      <c r="AR7" s="67"/>
      <c r="AS7" s="66" t="s">
        <v>14</v>
      </c>
      <c r="AT7" s="67" t="s">
        <v>15</v>
      </c>
      <c r="AU7" s="67"/>
      <c r="AV7" s="67"/>
      <c r="AW7" s="67"/>
      <c r="AX7" s="66" t="s">
        <v>14</v>
      </c>
      <c r="AY7" s="67" t="s">
        <v>15</v>
      </c>
      <c r="AZ7" s="67"/>
      <c r="BA7" s="67"/>
      <c r="BB7" s="67"/>
      <c r="BC7" s="66" t="s">
        <v>14</v>
      </c>
      <c r="BD7" s="67" t="s">
        <v>15</v>
      </c>
      <c r="BE7" s="67"/>
      <c r="BF7" s="67"/>
      <c r="BG7" s="67"/>
    </row>
    <row r="8" spans="1:62" s="7" customFormat="1" ht="35.25" customHeight="1" x14ac:dyDescent="0.25">
      <c r="A8" s="72"/>
      <c r="B8" s="68"/>
      <c r="C8" s="68"/>
      <c r="D8" s="68"/>
      <c r="E8" s="66"/>
      <c r="F8" s="37" t="s">
        <v>16</v>
      </c>
      <c r="G8" s="37" t="s">
        <v>17</v>
      </c>
      <c r="H8" s="37" t="s">
        <v>18</v>
      </c>
      <c r="I8" s="37" t="s">
        <v>19</v>
      </c>
      <c r="J8" s="66"/>
      <c r="K8" s="37" t="s">
        <v>16</v>
      </c>
      <c r="L8" s="37" t="s">
        <v>17</v>
      </c>
      <c r="M8" s="37" t="s">
        <v>18</v>
      </c>
      <c r="N8" s="37" t="s">
        <v>19</v>
      </c>
      <c r="O8" s="66"/>
      <c r="P8" s="37" t="s">
        <v>16</v>
      </c>
      <c r="Q8" s="37" t="s">
        <v>17</v>
      </c>
      <c r="R8" s="37" t="s">
        <v>18</v>
      </c>
      <c r="S8" s="37" t="s">
        <v>19</v>
      </c>
      <c r="T8" s="66"/>
      <c r="U8" s="37" t="s">
        <v>16</v>
      </c>
      <c r="V8" s="37" t="s">
        <v>17</v>
      </c>
      <c r="W8" s="37" t="s">
        <v>18</v>
      </c>
      <c r="X8" s="37" t="s">
        <v>19</v>
      </c>
      <c r="Y8" s="66"/>
      <c r="Z8" s="37" t="s">
        <v>16</v>
      </c>
      <c r="AA8" s="37" t="s">
        <v>17</v>
      </c>
      <c r="AB8" s="37" t="s">
        <v>18</v>
      </c>
      <c r="AC8" s="37" t="s">
        <v>19</v>
      </c>
      <c r="AD8" s="66"/>
      <c r="AE8" s="37" t="s">
        <v>16</v>
      </c>
      <c r="AF8" s="37" t="s">
        <v>17</v>
      </c>
      <c r="AG8" s="37" t="s">
        <v>18</v>
      </c>
      <c r="AH8" s="37" t="s">
        <v>19</v>
      </c>
      <c r="AI8" s="66"/>
      <c r="AJ8" s="37" t="s">
        <v>16</v>
      </c>
      <c r="AK8" s="37" t="s">
        <v>17</v>
      </c>
      <c r="AL8" s="37" t="s">
        <v>18</v>
      </c>
      <c r="AM8" s="37" t="s">
        <v>19</v>
      </c>
      <c r="AN8" s="66"/>
      <c r="AO8" s="37" t="s">
        <v>16</v>
      </c>
      <c r="AP8" s="37" t="s">
        <v>17</v>
      </c>
      <c r="AQ8" s="37" t="s">
        <v>18</v>
      </c>
      <c r="AR8" s="37" t="s">
        <v>19</v>
      </c>
      <c r="AS8" s="66"/>
      <c r="AT8" s="37" t="s">
        <v>16</v>
      </c>
      <c r="AU8" s="37" t="s">
        <v>17</v>
      </c>
      <c r="AV8" s="37" t="s">
        <v>18</v>
      </c>
      <c r="AW8" s="37" t="s">
        <v>19</v>
      </c>
      <c r="AX8" s="66"/>
      <c r="AY8" s="37" t="s">
        <v>16</v>
      </c>
      <c r="AZ8" s="37" t="s">
        <v>17</v>
      </c>
      <c r="BA8" s="37" t="s">
        <v>18</v>
      </c>
      <c r="BB8" s="37" t="s">
        <v>19</v>
      </c>
      <c r="BC8" s="66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68" t="s">
        <v>29</v>
      </c>
      <c r="C10" s="68"/>
      <c r="D10" s="68"/>
      <c r="E10" s="8">
        <f>E11+E18</f>
        <v>105083.2</v>
      </c>
      <c r="F10" s="8">
        <f t="shared" ref="F10:BG10" si="0">F11+F18</f>
        <v>0</v>
      </c>
      <c r="G10" s="8">
        <f t="shared" si="0"/>
        <v>0</v>
      </c>
      <c r="H10" s="8">
        <f t="shared" si="0"/>
        <v>96313.900000000009</v>
      </c>
      <c r="I10" s="8">
        <f t="shared" si="0"/>
        <v>8769.2999999999993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59236.900000000009</v>
      </c>
      <c r="P10" s="8">
        <f t="shared" si="0"/>
        <v>0</v>
      </c>
      <c r="Q10" s="8">
        <f t="shared" si="0"/>
        <v>0</v>
      </c>
      <c r="R10" s="8">
        <f t="shared" si="0"/>
        <v>50858</v>
      </c>
      <c r="S10" s="8">
        <f t="shared" si="0"/>
        <v>8378.9</v>
      </c>
      <c r="T10" s="8">
        <f t="shared" si="0"/>
        <v>8294.3000000000011</v>
      </c>
      <c r="U10" s="8">
        <f t="shared" si="0"/>
        <v>0</v>
      </c>
      <c r="V10" s="8">
        <f t="shared" si="0"/>
        <v>0</v>
      </c>
      <c r="W10" s="8">
        <f t="shared" si="0"/>
        <v>8217.3000000000011</v>
      </c>
      <c r="X10" s="8">
        <f t="shared" si="0"/>
        <v>77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  <c r="BA10" s="8">
        <f t="shared" si="0"/>
        <v>0</v>
      </c>
      <c r="BB10" s="8">
        <f t="shared" si="0"/>
        <v>0</v>
      </c>
      <c r="BC10" s="8">
        <f t="shared" si="0"/>
        <v>0</v>
      </c>
      <c r="BD10" s="8">
        <f t="shared" si="0"/>
        <v>0</v>
      </c>
      <c r="BE10" s="8">
        <f t="shared" si="0"/>
        <v>0</v>
      </c>
      <c r="BF10" s="8">
        <f t="shared" si="0"/>
        <v>0</v>
      </c>
      <c r="BG10" s="8">
        <f t="shared" si="0"/>
        <v>0</v>
      </c>
    </row>
    <row r="11" spans="1:62" s="9" customFormat="1" ht="35.25" customHeight="1" x14ac:dyDescent="0.25">
      <c r="A11" s="38" t="s">
        <v>20</v>
      </c>
      <c r="B11" s="65" t="s">
        <v>36</v>
      </c>
      <c r="C11" s="65"/>
      <c r="D11" s="65"/>
      <c r="E11" s="8">
        <f>SUM(E12:E17)</f>
        <v>3110.1000000000004</v>
      </c>
      <c r="F11" s="8">
        <f t="shared" ref="F11:J11" si="1">SUM(F12:F17)</f>
        <v>0</v>
      </c>
      <c r="G11" s="8">
        <f t="shared" si="1"/>
        <v>0</v>
      </c>
      <c r="H11" s="8">
        <f t="shared" si="1"/>
        <v>3110.1000000000004</v>
      </c>
      <c r="I11" s="8">
        <f t="shared" si="1"/>
        <v>0</v>
      </c>
      <c r="J11" s="8">
        <f t="shared" si="1"/>
        <v>857.69999999999993</v>
      </c>
      <c r="K11" s="8">
        <f t="shared" ref="K11" si="2">SUM(K12:K17)</f>
        <v>0</v>
      </c>
      <c r="L11" s="8">
        <f t="shared" ref="L11" si="3">SUM(L12:L17)</f>
        <v>0</v>
      </c>
      <c r="M11" s="8">
        <f t="shared" ref="M11" si="4">SUM(M12:M17)</f>
        <v>857.69999999999993</v>
      </c>
      <c r="N11" s="8">
        <f t="shared" ref="N11:O11" si="5">SUM(N12:N17)</f>
        <v>0</v>
      </c>
      <c r="O11" s="8">
        <f t="shared" si="5"/>
        <v>2252.4</v>
      </c>
      <c r="P11" s="8">
        <f t="shared" ref="P11" si="6">SUM(P12:P17)</f>
        <v>0</v>
      </c>
      <c r="Q11" s="8">
        <f t="shared" ref="Q11" si="7">SUM(Q12:Q17)</f>
        <v>0</v>
      </c>
      <c r="R11" s="8">
        <f>SUM(R12:R17)</f>
        <v>2252.4</v>
      </c>
      <c r="S11" s="8">
        <f t="shared" ref="S11:T11" si="8">SUM(S12:S17)</f>
        <v>0</v>
      </c>
      <c r="T11" s="8">
        <f t="shared" si="8"/>
        <v>0</v>
      </c>
      <c r="U11" s="8">
        <f t="shared" ref="U11" si="9">SUM(U12:U17)</f>
        <v>0</v>
      </c>
      <c r="V11" s="8">
        <f t="shared" ref="V11" si="10">SUM(V12:V17)</f>
        <v>0</v>
      </c>
      <c r="W11" s="8">
        <f t="shared" ref="W11" si="11">SUM(W12:W17)</f>
        <v>0</v>
      </c>
      <c r="X11" s="8">
        <f t="shared" ref="X11:Y11" si="12">SUM(X12:X17)</f>
        <v>0</v>
      </c>
      <c r="Y11" s="8">
        <f t="shared" si="12"/>
        <v>0</v>
      </c>
      <c r="Z11" s="8">
        <f t="shared" ref="Z11" si="13">SUM(Z12:Z17)</f>
        <v>0</v>
      </c>
      <c r="AA11" s="8">
        <f t="shared" ref="AA11" si="14">SUM(AA12:AA17)</f>
        <v>0</v>
      </c>
      <c r="AB11" s="8">
        <f t="shared" ref="AB11" si="15">SUM(AB12:AB17)</f>
        <v>0</v>
      </c>
      <c r="AC11" s="8">
        <f t="shared" ref="AC11:AD11" si="16">SUM(AC12:AC17)</f>
        <v>0</v>
      </c>
      <c r="AD11" s="8">
        <f t="shared" si="16"/>
        <v>0</v>
      </c>
      <c r="AE11" s="8">
        <f t="shared" ref="AE11" si="17">SUM(AE12:AE17)</f>
        <v>0</v>
      </c>
      <c r="AF11" s="8">
        <f t="shared" ref="AF11" si="18">SUM(AF12:AF17)</f>
        <v>0</v>
      </c>
      <c r="AG11" s="8">
        <f t="shared" ref="AG11" si="19">SUM(AG12:AG17)</f>
        <v>0</v>
      </c>
      <c r="AH11" s="8">
        <f t="shared" ref="AH11:AI11" si="20">SUM(AH12:AH17)</f>
        <v>0</v>
      </c>
      <c r="AI11" s="8">
        <f t="shared" si="20"/>
        <v>0</v>
      </c>
      <c r="AJ11" s="8">
        <f t="shared" ref="AJ11" si="21">SUM(AJ12:AJ17)</f>
        <v>0</v>
      </c>
      <c r="AK11" s="8">
        <f t="shared" ref="AK11" si="22">SUM(AK12:AK17)</f>
        <v>0</v>
      </c>
      <c r="AL11" s="8">
        <f t="shared" ref="AL11" si="23">SUM(AL12:AL17)</f>
        <v>0</v>
      </c>
      <c r="AM11" s="8">
        <f t="shared" ref="AM11:AN11" si="24">SUM(AM12:AM17)</f>
        <v>0</v>
      </c>
      <c r="AN11" s="8">
        <f t="shared" si="24"/>
        <v>0</v>
      </c>
      <c r="AO11" s="8">
        <f t="shared" ref="AO11" si="25">SUM(AO12:AO17)</f>
        <v>0</v>
      </c>
      <c r="AP11" s="8">
        <f t="shared" ref="AP11" si="26">SUM(AP12:AP17)</f>
        <v>0</v>
      </c>
      <c r="AQ11" s="8">
        <f t="shared" ref="AQ11" si="27">SUM(AQ12:AQ17)</f>
        <v>0</v>
      </c>
      <c r="AR11" s="8">
        <f t="shared" ref="AR11:AS11" si="28">SUM(AR12:AR17)</f>
        <v>0</v>
      </c>
      <c r="AS11" s="8">
        <f t="shared" si="28"/>
        <v>0</v>
      </c>
      <c r="AT11" s="8">
        <f t="shared" ref="AT11" si="29">SUM(AT12:AT17)</f>
        <v>0</v>
      </c>
      <c r="AU11" s="8">
        <f t="shared" ref="AU11" si="30">SUM(AU12:AU17)</f>
        <v>0</v>
      </c>
      <c r="AV11" s="8">
        <f t="shared" ref="AV11" si="31">SUM(AV12:AV17)</f>
        <v>0</v>
      </c>
      <c r="AW11" s="8">
        <f t="shared" ref="AW11:AX11" si="32">SUM(AW12:AW17)</f>
        <v>0</v>
      </c>
      <c r="AX11" s="8">
        <f t="shared" si="32"/>
        <v>0</v>
      </c>
      <c r="AY11" s="8">
        <f t="shared" ref="AY11" si="33">SUM(AY12:AY17)</f>
        <v>0</v>
      </c>
      <c r="AZ11" s="8">
        <f t="shared" ref="AZ11" si="34">SUM(AZ12:AZ17)</f>
        <v>0</v>
      </c>
      <c r="BA11" s="8">
        <f t="shared" ref="BA11" si="35">SUM(BA12:BA17)</f>
        <v>0</v>
      </c>
      <c r="BB11" s="8">
        <f t="shared" ref="BB11:BC11" si="36">SUM(BB12:BB17)</f>
        <v>0</v>
      </c>
      <c r="BC11" s="8">
        <f t="shared" si="36"/>
        <v>0</v>
      </c>
      <c r="BD11" s="8">
        <f t="shared" ref="BD11" si="37">SUM(BD12:BD17)</f>
        <v>0</v>
      </c>
      <c r="BE11" s="8">
        <f t="shared" ref="BE11" si="38">SUM(BE12:BE17)</f>
        <v>0</v>
      </c>
      <c r="BF11" s="8">
        <f t="shared" ref="BF11" si="39">SUM(BF12:BF17)</f>
        <v>0</v>
      </c>
      <c r="BG11" s="8">
        <f t="shared" ref="BG11" si="40">SUM(BG12:BG17)</f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41">L12+Q12+V12+AA12+AF12+AK12+AP12+AU12+AZ12+BE12</f>
        <v>0</v>
      </c>
      <c r="H12" s="11">
        <f t="shared" si="41"/>
        <v>772.9</v>
      </c>
      <c r="I12" s="11">
        <f t="shared" si="41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2">J13+O13+T13+Y13+AD13+AI13+AN13+AS13+AX13+BC13</f>
        <v>84.8</v>
      </c>
      <c r="F13" s="11">
        <f t="shared" ref="F13" si="43">K13+P13+U13+Z13+AE13+AJ13+AO13+AT13+AY13+BD13</f>
        <v>0</v>
      </c>
      <c r="G13" s="11">
        <f t="shared" ref="G13:G14" si="44">L13+Q13+V13+AA13+AF13+AK13+AP13+AU13+AZ13+BE13</f>
        <v>0</v>
      </c>
      <c r="H13" s="11">
        <f t="shared" ref="H13:H14" si="45">M13+R13+W13+AB13+AG13+AL13+AQ13+AV13+BA13+BF13</f>
        <v>84.8</v>
      </c>
      <c r="I13" s="11">
        <f t="shared" ref="I13:I14" si="46">N13+S13+X13+AC13+AH13+AM13+AR13+AW13+BB13+BG13</f>
        <v>0</v>
      </c>
      <c r="J13" s="12">
        <f t="shared" ref="J13" si="47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48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49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50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51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52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53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54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55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56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83</v>
      </c>
      <c r="B14" s="20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44"/>
        <v>0</v>
      </c>
      <c r="H14" s="11">
        <f t="shared" si="45"/>
        <v>1476.2</v>
      </c>
      <c r="I14" s="11">
        <f t="shared" si="46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84</v>
      </c>
      <c r="B15" s="20" t="s">
        <v>86</v>
      </c>
      <c r="C15" s="19" t="s">
        <v>21</v>
      </c>
      <c r="D15" s="19" t="s">
        <v>21</v>
      </c>
      <c r="E15" s="11">
        <f t="shared" ref="E15" si="57">J15+O15+T15+Y15+AD15+AI15+AN15+AS15+AX15+BC15</f>
        <v>310.3</v>
      </c>
      <c r="F15" s="11">
        <f t="shared" ref="F15" si="58">K15+P15+U15+Z15+AE15+AJ15+AO15+AT15+AY15+BD15</f>
        <v>0</v>
      </c>
      <c r="G15" s="11">
        <f t="shared" ref="G15" si="59">L15+Q15+V15+AA15+AF15+AK15+AP15+AU15+AZ15+BE15</f>
        <v>0</v>
      </c>
      <c r="H15" s="11">
        <f t="shared" ref="H15" si="60">M15+R15+W15+AB15+AG15+AL15+AQ15+AV15+BA15+BF15</f>
        <v>310.3</v>
      </c>
      <c r="I15" s="11">
        <f t="shared" ref="I15" si="61">N15+S15+X15+AC15+AH15+AM15+AR15+AW15+BB15+BG15</f>
        <v>0</v>
      </c>
      <c r="J15" s="40">
        <f t="shared" ref="J15" si="62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63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64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65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66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67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68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69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70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71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90</v>
      </c>
      <c r="B16" s="20" t="s">
        <v>88</v>
      </c>
      <c r="C16" s="19" t="s">
        <v>21</v>
      </c>
      <c r="D16" s="19" t="s">
        <v>54</v>
      </c>
      <c r="E16" s="11">
        <f t="shared" ref="E16:E17" si="72">J16+O16+T16+Y16+AD16+AI16+AN16+AS16+AX16+BC16</f>
        <v>418.4</v>
      </c>
      <c r="F16" s="11">
        <f t="shared" ref="F16:F17" si="73">K16+P16+U16+Z16+AE16+AJ16+AO16+AT16+AY16+BD16</f>
        <v>0</v>
      </c>
      <c r="G16" s="11">
        <f t="shared" ref="G16:G17" si="74">L16+Q16+V16+AA16+AF16+AK16+AP16+AU16+AZ16+BE16</f>
        <v>0</v>
      </c>
      <c r="H16" s="11">
        <f t="shared" ref="H16:H17" si="75">M16+R16+W16+AB16+AG16+AL16+AQ16+AV16+BA16+BF16</f>
        <v>418.4</v>
      </c>
      <c r="I16" s="11">
        <f t="shared" ref="I16:I17" si="76">N16+S16+X16+AC16+AH16+AM16+AR16+AW16+BB16+BG16</f>
        <v>0</v>
      </c>
      <c r="J16" s="40">
        <f t="shared" ref="J16:J17" si="77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17" si="78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17" si="79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17" si="80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17" si="81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17" si="82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17" si="83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17" si="84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17" si="85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17" si="86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91</v>
      </c>
      <c r="B17" s="20" t="s">
        <v>89</v>
      </c>
      <c r="C17" s="19" t="s">
        <v>21</v>
      </c>
      <c r="D17" s="19" t="s">
        <v>54</v>
      </c>
      <c r="E17" s="11">
        <f t="shared" si="72"/>
        <v>47.5</v>
      </c>
      <c r="F17" s="11">
        <f t="shared" si="73"/>
        <v>0</v>
      </c>
      <c r="G17" s="11">
        <f t="shared" si="74"/>
        <v>0</v>
      </c>
      <c r="H17" s="11">
        <f t="shared" si="75"/>
        <v>47.5</v>
      </c>
      <c r="I17" s="11">
        <f t="shared" si="76"/>
        <v>0</v>
      </c>
      <c r="J17" s="40">
        <f t="shared" si="77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78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79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80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81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82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83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84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85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86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s="9" customFormat="1" ht="30.75" customHeight="1" x14ac:dyDescent="0.25">
      <c r="A18" s="38" t="s">
        <v>41</v>
      </c>
      <c r="B18" s="65" t="s">
        <v>45</v>
      </c>
      <c r="C18" s="65"/>
      <c r="D18" s="65"/>
      <c r="E18" s="8">
        <f>SUM(E19:E34)</f>
        <v>101973.09999999999</v>
      </c>
      <c r="F18" s="8">
        <f t="shared" ref="F18:BG18" si="87">SUM(F19:F34)</f>
        <v>0</v>
      </c>
      <c r="G18" s="8">
        <f t="shared" si="87"/>
        <v>0</v>
      </c>
      <c r="H18" s="8">
        <f t="shared" si="87"/>
        <v>93203.8</v>
      </c>
      <c r="I18" s="8">
        <f t="shared" si="87"/>
        <v>8769.2999999999993</v>
      </c>
      <c r="J18" s="8">
        <f t="shared" si="87"/>
        <v>36694.299999999996</v>
      </c>
      <c r="K18" s="8">
        <f t="shared" si="87"/>
        <v>0</v>
      </c>
      <c r="L18" s="8">
        <f t="shared" si="87"/>
        <v>0</v>
      </c>
      <c r="M18" s="8">
        <f t="shared" si="87"/>
        <v>36380.9</v>
      </c>
      <c r="N18" s="8">
        <f t="shared" si="87"/>
        <v>313.39999999999998</v>
      </c>
      <c r="O18" s="8">
        <f t="shared" si="87"/>
        <v>56984.500000000007</v>
      </c>
      <c r="P18" s="8">
        <f t="shared" si="87"/>
        <v>0</v>
      </c>
      <c r="Q18" s="8">
        <f t="shared" si="87"/>
        <v>0</v>
      </c>
      <c r="R18" s="8">
        <f t="shared" si="87"/>
        <v>48605.599999999999</v>
      </c>
      <c r="S18" s="8">
        <f t="shared" si="87"/>
        <v>8378.9</v>
      </c>
      <c r="T18" s="8">
        <f t="shared" si="87"/>
        <v>8294.3000000000011</v>
      </c>
      <c r="U18" s="8">
        <f t="shared" si="87"/>
        <v>0</v>
      </c>
      <c r="V18" s="8">
        <f t="shared" si="87"/>
        <v>0</v>
      </c>
      <c r="W18" s="8">
        <f t="shared" si="87"/>
        <v>8217.3000000000011</v>
      </c>
      <c r="X18" s="8">
        <f t="shared" si="87"/>
        <v>77</v>
      </c>
      <c r="Y18" s="8">
        <f t="shared" si="87"/>
        <v>0</v>
      </c>
      <c r="Z18" s="8">
        <f t="shared" si="87"/>
        <v>0</v>
      </c>
      <c r="AA18" s="8">
        <f t="shared" si="87"/>
        <v>0</v>
      </c>
      <c r="AB18" s="8">
        <f t="shared" si="87"/>
        <v>0</v>
      </c>
      <c r="AC18" s="8">
        <f t="shared" si="87"/>
        <v>0</v>
      </c>
      <c r="AD18" s="8">
        <f t="shared" si="87"/>
        <v>0</v>
      </c>
      <c r="AE18" s="8">
        <f t="shared" si="87"/>
        <v>0</v>
      </c>
      <c r="AF18" s="8">
        <f t="shared" si="87"/>
        <v>0</v>
      </c>
      <c r="AG18" s="8">
        <f t="shared" si="87"/>
        <v>0</v>
      </c>
      <c r="AH18" s="8">
        <f t="shared" si="87"/>
        <v>0</v>
      </c>
      <c r="AI18" s="8">
        <f t="shared" si="87"/>
        <v>0</v>
      </c>
      <c r="AJ18" s="8">
        <f t="shared" si="87"/>
        <v>0</v>
      </c>
      <c r="AK18" s="8">
        <f t="shared" si="87"/>
        <v>0</v>
      </c>
      <c r="AL18" s="8">
        <f t="shared" si="87"/>
        <v>0</v>
      </c>
      <c r="AM18" s="8">
        <f t="shared" si="87"/>
        <v>0</v>
      </c>
      <c r="AN18" s="8">
        <f t="shared" si="87"/>
        <v>0</v>
      </c>
      <c r="AO18" s="8">
        <f t="shared" si="87"/>
        <v>0</v>
      </c>
      <c r="AP18" s="8">
        <f t="shared" si="87"/>
        <v>0</v>
      </c>
      <c r="AQ18" s="8">
        <f t="shared" si="87"/>
        <v>0</v>
      </c>
      <c r="AR18" s="8">
        <f t="shared" si="87"/>
        <v>0</v>
      </c>
      <c r="AS18" s="8">
        <f t="shared" si="87"/>
        <v>0</v>
      </c>
      <c r="AT18" s="8">
        <f t="shared" si="87"/>
        <v>0</v>
      </c>
      <c r="AU18" s="8">
        <f t="shared" si="87"/>
        <v>0</v>
      </c>
      <c r="AV18" s="8">
        <f t="shared" si="87"/>
        <v>0</v>
      </c>
      <c r="AW18" s="8">
        <f t="shared" si="87"/>
        <v>0</v>
      </c>
      <c r="AX18" s="8">
        <f t="shared" si="87"/>
        <v>0</v>
      </c>
      <c r="AY18" s="8">
        <f t="shared" si="87"/>
        <v>0</v>
      </c>
      <c r="AZ18" s="8">
        <f t="shared" si="87"/>
        <v>0</v>
      </c>
      <c r="BA18" s="8">
        <f t="shared" si="87"/>
        <v>0</v>
      </c>
      <c r="BB18" s="8">
        <f t="shared" si="87"/>
        <v>0</v>
      </c>
      <c r="BC18" s="8">
        <f t="shared" si="87"/>
        <v>0</v>
      </c>
      <c r="BD18" s="8">
        <f t="shared" si="87"/>
        <v>0</v>
      </c>
      <c r="BE18" s="8">
        <f t="shared" si="87"/>
        <v>0</v>
      </c>
      <c r="BF18" s="8">
        <f t="shared" si="87"/>
        <v>0</v>
      </c>
      <c r="BG18" s="8">
        <f t="shared" si="87"/>
        <v>0</v>
      </c>
    </row>
    <row r="19" spans="1:59" ht="63" x14ac:dyDescent="0.25">
      <c r="A19" s="10" t="s">
        <v>42</v>
      </c>
      <c r="B19" s="20" t="s">
        <v>98</v>
      </c>
      <c r="C19" s="19" t="s">
        <v>21</v>
      </c>
      <c r="D19" s="19" t="s">
        <v>49</v>
      </c>
      <c r="E19" s="11">
        <f t="shared" ref="E19" si="88">J19+O19+T19+Y19+AD19+AI19+AN19+AS19+AX19+BC19</f>
        <v>7698.6</v>
      </c>
      <c r="F19" s="11">
        <f t="shared" ref="F19" si="89">K19+P19+U19+Z19+AE19+AJ19+AO19+AT19+AY19+BD19</f>
        <v>0</v>
      </c>
      <c r="G19" s="11">
        <f t="shared" ref="G19" si="90">L19+Q19+V19+AA19+AF19+AK19+AP19+AU19+AZ19+BE19</f>
        <v>0</v>
      </c>
      <c r="H19" s="11">
        <f t="shared" ref="H19" si="91">M19+R19+W19+AB19+AG19+AL19+AQ19+AV19+BA19+BF19</f>
        <v>7621.6</v>
      </c>
      <c r="I19" s="11">
        <f t="shared" ref="I19" si="92">N19+S19+X19+AC19+AH19+AM19+AR19+AW19+BB19+BG19</f>
        <v>77</v>
      </c>
      <c r="J19" s="12">
        <f t="shared" ref="J19:J25" si="93">M19+N19</f>
        <v>0</v>
      </c>
      <c r="K19" s="27">
        <v>0</v>
      </c>
      <c r="L19" s="27">
        <v>0</v>
      </c>
      <c r="M19" s="27">
        <v>0</v>
      </c>
      <c r="N19" s="27">
        <v>0</v>
      </c>
      <c r="O19" s="25">
        <f t="shared" ref="O19" si="94">R19+S19</f>
        <v>0</v>
      </c>
      <c r="P19" s="27">
        <v>0</v>
      </c>
      <c r="Q19" s="27">
        <v>0</v>
      </c>
      <c r="R19" s="29">
        <v>0</v>
      </c>
      <c r="S19" s="29">
        <v>0</v>
      </c>
      <c r="T19" s="35">
        <f>W19+X19</f>
        <v>7698.6</v>
      </c>
      <c r="U19" s="27">
        <v>0</v>
      </c>
      <c r="V19" s="27">
        <v>0</v>
      </c>
      <c r="W19" s="29">
        <v>7621.6</v>
      </c>
      <c r="X19" s="29">
        <v>77</v>
      </c>
      <c r="Y19" s="25">
        <f t="shared" ref="Y19" si="95">AB19</f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ref="AD19" si="96">AG19</f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ref="AI19" si="97">AL19</f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ref="AN19" si="98">AQ19</f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ref="AS19" si="99">AV19</f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ref="AX19" si="100">BA19</f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ref="BC19" si="101">BF19</f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63" x14ac:dyDescent="0.25">
      <c r="A20" s="10" t="s">
        <v>43</v>
      </c>
      <c r="B20" s="20" t="s">
        <v>99</v>
      </c>
      <c r="C20" s="19" t="s">
        <v>21</v>
      </c>
      <c r="D20" s="19" t="s">
        <v>49</v>
      </c>
      <c r="E20" s="11">
        <f t="shared" ref="E20:E21" si="102">J20+O20+T20+Y20+AD20+AI20+AN20+AS20+AX20+BC20</f>
        <v>30221.5</v>
      </c>
      <c r="F20" s="11">
        <f t="shared" ref="F20:F21" si="103">K20+P20+U20+Z20+AE20+AJ20+AO20+AT20+AY20+BD20</f>
        <v>0</v>
      </c>
      <c r="G20" s="11">
        <f t="shared" ref="G20:G21" si="104">L20+Q20+V20+AA20+AF20+AK20+AP20+AU20+AZ20+BE20</f>
        <v>0</v>
      </c>
      <c r="H20" s="11">
        <f t="shared" ref="H20:H21" si="105">M20+R20+W20+AB20+AG20+AL20+AQ20+AV20+BA20+BF20</f>
        <v>24177.200000000001</v>
      </c>
      <c r="I20" s="11">
        <f t="shared" ref="I20:I21" si="106">N20+S20+X20+AC20+AH20+AM20+AR20+AW20+BB20+BG20</f>
        <v>6044.3</v>
      </c>
      <c r="J20" s="12">
        <f t="shared" si="93"/>
        <v>0</v>
      </c>
      <c r="K20" s="33">
        <v>0</v>
      </c>
      <c r="L20" s="33">
        <v>0</v>
      </c>
      <c r="M20" s="32">
        <v>0</v>
      </c>
      <c r="N20" s="32">
        <v>0</v>
      </c>
      <c r="O20" s="35">
        <f t="shared" ref="O20:O21" si="107">R20+S20</f>
        <v>30221.5</v>
      </c>
      <c r="P20" s="33">
        <v>0</v>
      </c>
      <c r="Q20" s="33">
        <v>0</v>
      </c>
      <c r="R20" s="29">
        <v>24177.200000000001</v>
      </c>
      <c r="S20" s="29">
        <v>6044.3</v>
      </c>
      <c r="T20" s="25">
        <f t="shared" ref="T20:T21" si="108">W20</f>
        <v>0</v>
      </c>
      <c r="U20" s="33">
        <v>0</v>
      </c>
      <c r="V20" s="33">
        <v>0</v>
      </c>
      <c r="W20" s="26">
        <v>0</v>
      </c>
      <c r="X20" s="33">
        <v>0</v>
      </c>
      <c r="Y20" s="25">
        <f t="shared" ref="Y20:Y21" si="109">AB20</f>
        <v>0</v>
      </c>
      <c r="Z20" s="33">
        <v>0</v>
      </c>
      <c r="AA20" s="33">
        <v>0</v>
      </c>
      <c r="AB20" s="26">
        <v>0</v>
      </c>
      <c r="AC20" s="33">
        <v>0</v>
      </c>
      <c r="AD20" s="25">
        <f t="shared" ref="AD20:AD21" si="110">AG20</f>
        <v>0</v>
      </c>
      <c r="AE20" s="33">
        <v>0</v>
      </c>
      <c r="AF20" s="33">
        <v>0</v>
      </c>
      <c r="AG20" s="26">
        <v>0</v>
      </c>
      <c r="AH20" s="33">
        <v>0</v>
      </c>
      <c r="AI20" s="25">
        <f t="shared" ref="AI20:AI21" si="111">AL20</f>
        <v>0</v>
      </c>
      <c r="AJ20" s="33">
        <v>0</v>
      </c>
      <c r="AK20" s="33">
        <v>0</v>
      </c>
      <c r="AL20" s="26">
        <v>0</v>
      </c>
      <c r="AM20" s="33">
        <v>0</v>
      </c>
      <c r="AN20" s="25">
        <f t="shared" ref="AN20:AN21" si="112">AQ20</f>
        <v>0</v>
      </c>
      <c r="AO20" s="33">
        <v>0</v>
      </c>
      <c r="AP20" s="33">
        <v>0</v>
      </c>
      <c r="AQ20" s="26">
        <v>0</v>
      </c>
      <c r="AR20" s="33">
        <v>0</v>
      </c>
      <c r="AS20" s="25">
        <f t="shared" ref="AS20:AS21" si="113">AV20</f>
        <v>0</v>
      </c>
      <c r="AT20" s="33">
        <v>0</v>
      </c>
      <c r="AU20" s="33">
        <v>0</v>
      </c>
      <c r="AV20" s="26">
        <v>0</v>
      </c>
      <c r="AW20" s="33">
        <v>0</v>
      </c>
      <c r="AX20" s="25">
        <f t="shared" ref="AX20:AX21" si="114">BA20</f>
        <v>0</v>
      </c>
      <c r="AY20" s="33">
        <v>0</v>
      </c>
      <c r="AZ20" s="33">
        <v>0</v>
      </c>
      <c r="BA20" s="26">
        <v>0</v>
      </c>
      <c r="BB20" s="33">
        <v>0</v>
      </c>
      <c r="BC20" s="25">
        <f t="shared" ref="BC20:BC21" si="115">BF20</f>
        <v>0</v>
      </c>
      <c r="BD20" s="33">
        <v>0</v>
      </c>
      <c r="BE20" s="33">
        <v>0</v>
      </c>
      <c r="BF20" s="26">
        <v>0</v>
      </c>
      <c r="BG20" s="33">
        <v>0</v>
      </c>
    </row>
    <row r="21" spans="1:59" ht="47.25" x14ac:dyDescent="0.25">
      <c r="A21" s="10" t="s">
        <v>44</v>
      </c>
      <c r="B21" s="20" t="s">
        <v>61</v>
      </c>
      <c r="C21" s="19" t="s">
        <v>21</v>
      </c>
      <c r="D21" s="19" t="s">
        <v>49</v>
      </c>
      <c r="E21" s="11">
        <f t="shared" si="102"/>
        <v>4249.2</v>
      </c>
      <c r="F21" s="11">
        <f t="shared" si="103"/>
        <v>0</v>
      </c>
      <c r="G21" s="11">
        <f t="shared" si="104"/>
        <v>0</v>
      </c>
      <c r="H21" s="11">
        <f t="shared" si="105"/>
        <v>4036.7</v>
      </c>
      <c r="I21" s="11">
        <f t="shared" si="106"/>
        <v>212.49999999999997</v>
      </c>
      <c r="J21" s="12">
        <f t="shared" si="93"/>
        <v>4249.2</v>
      </c>
      <c r="K21" s="33">
        <v>0</v>
      </c>
      <c r="L21" s="33">
        <v>0</v>
      </c>
      <c r="M21" s="32">
        <f>7313.7-3277</f>
        <v>4036.7</v>
      </c>
      <c r="N21" s="32">
        <f>384.9-172.4</f>
        <v>212.49999999999997</v>
      </c>
      <c r="O21" s="25">
        <f t="shared" si="107"/>
        <v>0</v>
      </c>
      <c r="P21" s="33">
        <v>0</v>
      </c>
      <c r="Q21" s="33">
        <v>0</v>
      </c>
      <c r="R21" s="29">
        <v>0</v>
      </c>
      <c r="S21" s="29">
        <v>0</v>
      </c>
      <c r="T21" s="25">
        <f t="shared" si="108"/>
        <v>0</v>
      </c>
      <c r="U21" s="33">
        <v>0</v>
      </c>
      <c r="V21" s="33">
        <v>0</v>
      </c>
      <c r="W21" s="26">
        <v>0</v>
      </c>
      <c r="X21" s="33">
        <v>0</v>
      </c>
      <c r="Y21" s="25">
        <f t="shared" si="109"/>
        <v>0</v>
      </c>
      <c r="Z21" s="33">
        <v>0</v>
      </c>
      <c r="AA21" s="33">
        <v>0</v>
      </c>
      <c r="AB21" s="26">
        <v>0</v>
      </c>
      <c r="AC21" s="33">
        <v>0</v>
      </c>
      <c r="AD21" s="25">
        <f t="shared" si="110"/>
        <v>0</v>
      </c>
      <c r="AE21" s="33">
        <v>0</v>
      </c>
      <c r="AF21" s="33">
        <v>0</v>
      </c>
      <c r="AG21" s="26">
        <v>0</v>
      </c>
      <c r="AH21" s="33">
        <v>0</v>
      </c>
      <c r="AI21" s="25">
        <f t="shared" si="111"/>
        <v>0</v>
      </c>
      <c r="AJ21" s="33">
        <v>0</v>
      </c>
      <c r="AK21" s="33">
        <v>0</v>
      </c>
      <c r="AL21" s="26">
        <v>0</v>
      </c>
      <c r="AM21" s="33">
        <v>0</v>
      </c>
      <c r="AN21" s="25">
        <f t="shared" si="112"/>
        <v>0</v>
      </c>
      <c r="AO21" s="33">
        <v>0</v>
      </c>
      <c r="AP21" s="33">
        <v>0</v>
      </c>
      <c r="AQ21" s="26">
        <v>0</v>
      </c>
      <c r="AR21" s="33">
        <v>0</v>
      </c>
      <c r="AS21" s="25">
        <f t="shared" si="113"/>
        <v>0</v>
      </c>
      <c r="AT21" s="33">
        <v>0</v>
      </c>
      <c r="AU21" s="33">
        <v>0</v>
      </c>
      <c r="AV21" s="26">
        <v>0</v>
      </c>
      <c r="AW21" s="33">
        <v>0</v>
      </c>
      <c r="AX21" s="25">
        <f t="shared" si="114"/>
        <v>0</v>
      </c>
      <c r="AY21" s="33">
        <v>0</v>
      </c>
      <c r="AZ21" s="33">
        <v>0</v>
      </c>
      <c r="BA21" s="26">
        <v>0</v>
      </c>
      <c r="BB21" s="33">
        <v>0</v>
      </c>
      <c r="BC21" s="25">
        <f t="shared" si="115"/>
        <v>0</v>
      </c>
      <c r="BD21" s="33">
        <v>0</v>
      </c>
      <c r="BE21" s="33">
        <v>0</v>
      </c>
      <c r="BF21" s="26">
        <v>0</v>
      </c>
      <c r="BG21" s="33">
        <v>0</v>
      </c>
    </row>
    <row r="22" spans="1:59" ht="47.25" x14ac:dyDescent="0.25">
      <c r="A22" s="10" t="s">
        <v>51</v>
      </c>
      <c r="B22" s="20" t="s">
        <v>53</v>
      </c>
      <c r="C22" s="19" t="s">
        <v>21</v>
      </c>
      <c r="D22" s="19" t="s">
        <v>54</v>
      </c>
      <c r="E22" s="11">
        <f t="shared" ref="E22" si="116">J22+O22+T22+Y22+AD22+AI22+AN22+AS22+AX22+BC22</f>
        <v>3110</v>
      </c>
      <c r="F22" s="11">
        <f t="shared" ref="F22" si="117">K22+P22+U22+Z22+AE22+AJ22+AO22+AT22+AY22+BD22</f>
        <v>0</v>
      </c>
      <c r="G22" s="11">
        <f t="shared" ref="G22" si="118">L22+Q22+V22+AA22+AF22+AK22+AP22+AU22+AZ22+BE22</f>
        <v>0</v>
      </c>
      <c r="H22" s="11">
        <f t="shared" ref="H22" si="119">M22+R22+W22+AB22+AG22+AL22+AQ22+AV22+BA22+BF22</f>
        <v>3110</v>
      </c>
      <c r="I22" s="11">
        <f t="shared" ref="I22" si="120">N22+S22+X22+AC22+AH22+AM22+AR22+AW22+BB22+BG22</f>
        <v>0</v>
      </c>
      <c r="J22" s="12">
        <f t="shared" si="93"/>
        <v>1866</v>
      </c>
      <c r="K22" s="33">
        <v>0</v>
      </c>
      <c r="L22" s="33">
        <v>0</v>
      </c>
      <c r="M22" s="32">
        <f>3110-1244</f>
        <v>1866</v>
      </c>
      <c r="N22" s="32">
        <v>0</v>
      </c>
      <c r="O22" s="35">
        <f t="shared" ref="O22" si="121">R22+S22</f>
        <v>1244</v>
      </c>
      <c r="P22" s="33">
        <v>0</v>
      </c>
      <c r="Q22" s="33">
        <v>0</v>
      </c>
      <c r="R22" s="29">
        <v>1244</v>
      </c>
      <c r="S22" s="29">
        <v>0</v>
      </c>
      <c r="T22" s="25">
        <f t="shared" ref="T22" si="122">W22</f>
        <v>0</v>
      </c>
      <c r="U22" s="33">
        <v>0</v>
      </c>
      <c r="V22" s="33">
        <v>0</v>
      </c>
      <c r="W22" s="26">
        <v>0</v>
      </c>
      <c r="X22" s="33">
        <v>0</v>
      </c>
      <c r="Y22" s="25">
        <f t="shared" ref="Y22" si="123">AB22</f>
        <v>0</v>
      </c>
      <c r="Z22" s="33">
        <v>0</v>
      </c>
      <c r="AA22" s="33">
        <v>0</v>
      </c>
      <c r="AB22" s="26">
        <v>0</v>
      </c>
      <c r="AC22" s="33">
        <v>0</v>
      </c>
      <c r="AD22" s="25">
        <f t="shared" ref="AD22" si="124">AG22</f>
        <v>0</v>
      </c>
      <c r="AE22" s="33">
        <v>0</v>
      </c>
      <c r="AF22" s="33">
        <v>0</v>
      </c>
      <c r="AG22" s="26">
        <v>0</v>
      </c>
      <c r="AH22" s="33">
        <v>0</v>
      </c>
      <c r="AI22" s="25">
        <f t="shared" ref="AI22" si="125">AL22</f>
        <v>0</v>
      </c>
      <c r="AJ22" s="33">
        <v>0</v>
      </c>
      <c r="AK22" s="33">
        <v>0</v>
      </c>
      <c r="AL22" s="26">
        <v>0</v>
      </c>
      <c r="AM22" s="33">
        <v>0</v>
      </c>
      <c r="AN22" s="25">
        <f t="shared" ref="AN22" si="126">AQ22</f>
        <v>0</v>
      </c>
      <c r="AO22" s="33">
        <v>0</v>
      </c>
      <c r="AP22" s="33">
        <v>0</v>
      </c>
      <c r="AQ22" s="26">
        <v>0</v>
      </c>
      <c r="AR22" s="33">
        <v>0</v>
      </c>
      <c r="AS22" s="25">
        <f t="shared" ref="AS22" si="127">AV22</f>
        <v>0</v>
      </c>
      <c r="AT22" s="33">
        <v>0</v>
      </c>
      <c r="AU22" s="33">
        <v>0</v>
      </c>
      <c r="AV22" s="26">
        <v>0</v>
      </c>
      <c r="AW22" s="33">
        <v>0</v>
      </c>
      <c r="AX22" s="25">
        <f t="shared" ref="AX22" si="128">BA22</f>
        <v>0</v>
      </c>
      <c r="AY22" s="33">
        <v>0</v>
      </c>
      <c r="AZ22" s="33">
        <v>0</v>
      </c>
      <c r="BA22" s="26">
        <v>0</v>
      </c>
      <c r="BB22" s="33">
        <v>0</v>
      </c>
      <c r="BC22" s="25">
        <f t="shared" ref="BC22" si="129">BF22</f>
        <v>0</v>
      </c>
      <c r="BD22" s="33">
        <v>0</v>
      </c>
      <c r="BE22" s="33">
        <v>0</v>
      </c>
      <c r="BF22" s="26">
        <v>0</v>
      </c>
      <c r="BG22" s="33">
        <v>0</v>
      </c>
    </row>
    <row r="23" spans="1:59" ht="47.25" x14ac:dyDescent="0.25">
      <c r="A23" s="10" t="s">
        <v>52</v>
      </c>
      <c r="B23" s="20" t="s">
        <v>56</v>
      </c>
      <c r="C23" s="19" t="s">
        <v>21</v>
      </c>
      <c r="D23" s="19" t="s">
        <v>57</v>
      </c>
      <c r="E23" s="11">
        <f t="shared" ref="E23" si="130">J23+O23+T23+Y23+AD23+AI23+AN23+AS23+AX23+BC23</f>
        <v>40676.6</v>
      </c>
      <c r="F23" s="11">
        <f t="shared" ref="F23" si="131">K23+P23+U23+Z23+AE23+AJ23+AO23+AT23+AY23+BD23</f>
        <v>0</v>
      </c>
      <c r="G23" s="11">
        <f t="shared" ref="G23" si="132">L23+Q23+V23+AA23+AF23+AK23+AP23+AU23+AZ23+BE23</f>
        <v>0</v>
      </c>
      <c r="H23" s="11">
        <f t="shared" ref="H23" si="133">M23+R23+W23+AB23+AG23+AL23+AQ23+AV23+BA23+BF23</f>
        <v>40676.6</v>
      </c>
      <c r="I23" s="11">
        <f t="shared" ref="I23" si="134">N23+S23+X23+AC23+AH23+AM23+AR23+AW23+BB23+BG23</f>
        <v>0</v>
      </c>
      <c r="J23" s="12">
        <f t="shared" si="93"/>
        <v>20338.3</v>
      </c>
      <c r="K23" s="33">
        <v>0</v>
      </c>
      <c r="L23" s="33">
        <v>0</v>
      </c>
      <c r="M23" s="32">
        <v>20338.3</v>
      </c>
      <c r="N23" s="32">
        <v>0</v>
      </c>
      <c r="O23" s="35">
        <f t="shared" ref="O23" si="135">R23+S23</f>
        <v>20338.3</v>
      </c>
      <c r="P23" s="33">
        <v>0</v>
      </c>
      <c r="Q23" s="33">
        <v>0</v>
      </c>
      <c r="R23" s="29">
        <v>20338.3</v>
      </c>
      <c r="S23" s="29">
        <v>0</v>
      </c>
      <c r="T23" s="25">
        <f t="shared" ref="T23" si="136">W23</f>
        <v>0</v>
      </c>
      <c r="U23" s="33">
        <v>0</v>
      </c>
      <c r="V23" s="33">
        <v>0</v>
      </c>
      <c r="W23" s="26">
        <v>0</v>
      </c>
      <c r="X23" s="33">
        <v>0</v>
      </c>
      <c r="Y23" s="25">
        <f t="shared" ref="Y23" si="137">AB23</f>
        <v>0</v>
      </c>
      <c r="Z23" s="33">
        <v>0</v>
      </c>
      <c r="AA23" s="33">
        <v>0</v>
      </c>
      <c r="AB23" s="26">
        <v>0</v>
      </c>
      <c r="AC23" s="33">
        <v>0</v>
      </c>
      <c r="AD23" s="25">
        <f t="shared" ref="AD23" si="138">AG23</f>
        <v>0</v>
      </c>
      <c r="AE23" s="33">
        <v>0</v>
      </c>
      <c r="AF23" s="33">
        <v>0</v>
      </c>
      <c r="AG23" s="26">
        <v>0</v>
      </c>
      <c r="AH23" s="33">
        <v>0</v>
      </c>
      <c r="AI23" s="25">
        <f t="shared" ref="AI23" si="139">AL23</f>
        <v>0</v>
      </c>
      <c r="AJ23" s="33">
        <v>0</v>
      </c>
      <c r="AK23" s="33">
        <v>0</v>
      </c>
      <c r="AL23" s="26">
        <v>0</v>
      </c>
      <c r="AM23" s="33">
        <v>0</v>
      </c>
      <c r="AN23" s="25">
        <f t="shared" ref="AN23" si="140">AQ23</f>
        <v>0</v>
      </c>
      <c r="AO23" s="33">
        <v>0</v>
      </c>
      <c r="AP23" s="33">
        <v>0</v>
      </c>
      <c r="AQ23" s="26">
        <v>0</v>
      </c>
      <c r="AR23" s="33">
        <v>0</v>
      </c>
      <c r="AS23" s="25">
        <f t="shared" ref="AS23" si="141">AV23</f>
        <v>0</v>
      </c>
      <c r="AT23" s="33">
        <v>0</v>
      </c>
      <c r="AU23" s="33">
        <v>0</v>
      </c>
      <c r="AV23" s="26">
        <v>0</v>
      </c>
      <c r="AW23" s="33">
        <v>0</v>
      </c>
      <c r="AX23" s="25">
        <f t="shared" ref="AX23" si="142">BA23</f>
        <v>0</v>
      </c>
      <c r="AY23" s="33">
        <v>0</v>
      </c>
      <c r="AZ23" s="33">
        <v>0</v>
      </c>
      <c r="BA23" s="26">
        <v>0</v>
      </c>
      <c r="BB23" s="33">
        <v>0</v>
      </c>
      <c r="BC23" s="25">
        <f t="shared" ref="BC23" si="143">BF23</f>
        <v>0</v>
      </c>
      <c r="BD23" s="33">
        <v>0</v>
      </c>
      <c r="BE23" s="33">
        <v>0</v>
      </c>
      <c r="BF23" s="26">
        <v>0</v>
      </c>
      <c r="BG23" s="33">
        <v>0</v>
      </c>
    </row>
    <row r="24" spans="1:59" ht="63" x14ac:dyDescent="0.25">
      <c r="A24" s="10" t="s">
        <v>55</v>
      </c>
      <c r="B24" s="20" t="s">
        <v>74</v>
      </c>
      <c r="C24" s="19" t="s">
        <v>21</v>
      </c>
      <c r="D24" s="19" t="s">
        <v>54</v>
      </c>
      <c r="E24" s="11">
        <f t="shared" ref="E24" si="144">J24+O24+T24+Y24+AD24+AI24+AN24+AS24+AX24+BC24</f>
        <v>74.2</v>
      </c>
      <c r="F24" s="11">
        <f t="shared" ref="F24" si="145">K24+P24+U24+Z24+AE24+AJ24+AO24+AT24+AY24+BD24</f>
        <v>0</v>
      </c>
      <c r="G24" s="11">
        <f t="shared" ref="G24" si="146">L24+Q24+V24+AA24+AF24+AK24+AP24+AU24+AZ24+BE24</f>
        <v>0</v>
      </c>
      <c r="H24" s="11">
        <f t="shared" ref="H24" si="147">M24+R24+W24+AB24+AG24+AL24+AQ24+AV24+BA24+BF24</f>
        <v>74.2</v>
      </c>
      <c r="I24" s="11">
        <f t="shared" ref="I24" si="148">N24+S24+X24+AC24+AH24+AM24+AR24+AW24+BB24+BG24</f>
        <v>0</v>
      </c>
      <c r="J24" s="12">
        <f t="shared" si="93"/>
        <v>74.2</v>
      </c>
      <c r="K24" s="33">
        <v>0</v>
      </c>
      <c r="L24" s="33">
        <v>0</v>
      </c>
      <c r="M24" s="32">
        <v>74.2</v>
      </c>
      <c r="N24" s="32">
        <v>0</v>
      </c>
      <c r="O24" s="25">
        <f t="shared" ref="O24" si="149">R24+S24</f>
        <v>0</v>
      </c>
      <c r="P24" s="33">
        <v>0</v>
      </c>
      <c r="Q24" s="33">
        <v>0</v>
      </c>
      <c r="R24" s="29">
        <v>0</v>
      </c>
      <c r="S24" s="29">
        <v>0</v>
      </c>
      <c r="T24" s="25">
        <f t="shared" ref="T24" si="150">W24</f>
        <v>0</v>
      </c>
      <c r="U24" s="33">
        <v>0</v>
      </c>
      <c r="V24" s="33">
        <v>0</v>
      </c>
      <c r="W24" s="26">
        <v>0</v>
      </c>
      <c r="X24" s="33">
        <v>0</v>
      </c>
      <c r="Y24" s="25">
        <f t="shared" ref="Y24" si="151">AB24</f>
        <v>0</v>
      </c>
      <c r="Z24" s="33">
        <v>0</v>
      </c>
      <c r="AA24" s="33">
        <v>0</v>
      </c>
      <c r="AB24" s="26">
        <v>0</v>
      </c>
      <c r="AC24" s="33">
        <v>0</v>
      </c>
      <c r="AD24" s="25">
        <f t="shared" ref="AD24" si="152">AG24</f>
        <v>0</v>
      </c>
      <c r="AE24" s="33">
        <v>0</v>
      </c>
      <c r="AF24" s="33">
        <v>0</v>
      </c>
      <c r="AG24" s="26">
        <v>0</v>
      </c>
      <c r="AH24" s="33">
        <v>0</v>
      </c>
      <c r="AI24" s="25">
        <f t="shared" ref="AI24" si="153">AL24</f>
        <v>0</v>
      </c>
      <c r="AJ24" s="33">
        <v>0</v>
      </c>
      <c r="AK24" s="33">
        <v>0</v>
      </c>
      <c r="AL24" s="26">
        <v>0</v>
      </c>
      <c r="AM24" s="33">
        <v>0</v>
      </c>
      <c r="AN24" s="25">
        <f t="shared" ref="AN24" si="154">AQ24</f>
        <v>0</v>
      </c>
      <c r="AO24" s="33">
        <v>0</v>
      </c>
      <c r="AP24" s="33">
        <v>0</v>
      </c>
      <c r="AQ24" s="26">
        <v>0</v>
      </c>
      <c r="AR24" s="33">
        <v>0</v>
      </c>
      <c r="AS24" s="25">
        <f t="shared" ref="AS24" si="155">AV24</f>
        <v>0</v>
      </c>
      <c r="AT24" s="33">
        <v>0</v>
      </c>
      <c r="AU24" s="33">
        <v>0</v>
      </c>
      <c r="AV24" s="26">
        <v>0</v>
      </c>
      <c r="AW24" s="33">
        <v>0</v>
      </c>
      <c r="AX24" s="25">
        <f t="shared" ref="AX24" si="156">BA24</f>
        <v>0</v>
      </c>
      <c r="AY24" s="33">
        <v>0</v>
      </c>
      <c r="AZ24" s="33">
        <v>0</v>
      </c>
      <c r="BA24" s="26">
        <v>0</v>
      </c>
      <c r="BB24" s="33">
        <v>0</v>
      </c>
      <c r="BC24" s="25">
        <f t="shared" ref="BC24" si="157">BF24</f>
        <v>0</v>
      </c>
      <c r="BD24" s="33">
        <v>0</v>
      </c>
      <c r="BE24" s="33">
        <v>0</v>
      </c>
      <c r="BF24" s="26">
        <v>0</v>
      </c>
      <c r="BG24" s="33">
        <v>0</v>
      </c>
    </row>
    <row r="25" spans="1:59" ht="47.25" x14ac:dyDescent="0.25">
      <c r="A25" s="10" t="s">
        <v>60</v>
      </c>
      <c r="B25" s="20" t="s">
        <v>78</v>
      </c>
      <c r="C25" s="19" t="s">
        <v>21</v>
      </c>
      <c r="D25" s="19" t="s">
        <v>49</v>
      </c>
      <c r="E25" s="11">
        <f t="shared" ref="E25" si="158">J25+O25+T25+Y25+AD25+AI25+AN25+AS25+AX25+BC25</f>
        <v>1015</v>
      </c>
      <c r="F25" s="11">
        <f t="shared" ref="F25" si="159">K25+P25+U25+Z25+AE25+AJ25+AO25+AT25+AY25+BD25</f>
        <v>0</v>
      </c>
      <c r="G25" s="11">
        <f t="shared" ref="G25" si="160">L25+Q25+V25+AA25+AF25+AK25+AP25+AU25+AZ25+BE25</f>
        <v>0</v>
      </c>
      <c r="H25" s="11">
        <f t="shared" ref="H25" si="161">M25+R25+W25+AB25+AG25+AL25+AQ25+AV25+BA25+BF25</f>
        <v>1004.8</v>
      </c>
      <c r="I25" s="11">
        <f t="shared" ref="I25" si="162">N25+S25+X25+AC25+AH25+AM25+AR25+AW25+BB25+BG25</f>
        <v>10.199999999999999</v>
      </c>
      <c r="J25" s="12">
        <f t="shared" si="93"/>
        <v>1015</v>
      </c>
      <c r="K25" s="33">
        <v>0</v>
      </c>
      <c r="L25" s="33">
        <v>0</v>
      </c>
      <c r="M25" s="32">
        <v>1004.8</v>
      </c>
      <c r="N25" s="32">
        <v>10.199999999999999</v>
      </c>
      <c r="O25" s="25">
        <f t="shared" ref="O25" si="163">R25+S25</f>
        <v>0</v>
      </c>
      <c r="P25" s="33">
        <v>0</v>
      </c>
      <c r="Q25" s="33">
        <v>0</v>
      </c>
      <c r="R25" s="29">
        <v>0</v>
      </c>
      <c r="S25" s="29">
        <v>0</v>
      </c>
      <c r="T25" s="25">
        <f t="shared" ref="T25" si="164">W25</f>
        <v>0</v>
      </c>
      <c r="U25" s="33">
        <v>0</v>
      </c>
      <c r="V25" s="33">
        <v>0</v>
      </c>
      <c r="W25" s="26">
        <v>0</v>
      </c>
      <c r="X25" s="33">
        <v>0</v>
      </c>
      <c r="Y25" s="25">
        <f t="shared" ref="Y25" si="165">AB25</f>
        <v>0</v>
      </c>
      <c r="Z25" s="33">
        <v>0</v>
      </c>
      <c r="AA25" s="33">
        <v>0</v>
      </c>
      <c r="AB25" s="26">
        <v>0</v>
      </c>
      <c r="AC25" s="33">
        <v>0</v>
      </c>
      <c r="AD25" s="25">
        <f t="shared" ref="AD25" si="166">AG25</f>
        <v>0</v>
      </c>
      <c r="AE25" s="33">
        <v>0</v>
      </c>
      <c r="AF25" s="33">
        <v>0</v>
      </c>
      <c r="AG25" s="26">
        <v>0</v>
      </c>
      <c r="AH25" s="33">
        <v>0</v>
      </c>
      <c r="AI25" s="25">
        <f t="shared" ref="AI25" si="167">AL25</f>
        <v>0</v>
      </c>
      <c r="AJ25" s="33">
        <v>0</v>
      </c>
      <c r="AK25" s="33">
        <v>0</v>
      </c>
      <c r="AL25" s="26">
        <v>0</v>
      </c>
      <c r="AM25" s="33">
        <v>0</v>
      </c>
      <c r="AN25" s="25">
        <f t="shared" ref="AN25" si="168">AQ25</f>
        <v>0</v>
      </c>
      <c r="AO25" s="33">
        <v>0</v>
      </c>
      <c r="AP25" s="33">
        <v>0</v>
      </c>
      <c r="AQ25" s="26">
        <v>0</v>
      </c>
      <c r="AR25" s="33">
        <v>0</v>
      </c>
      <c r="AS25" s="25">
        <f t="shared" ref="AS25" si="169">AV25</f>
        <v>0</v>
      </c>
      <c r="AT25" s="33">
        <v>0</v>
      </c>
      <c r="AU25" s="33">
        <v>0</v>
      </c>
      <c r="AV25" s="26">
        <v>0</v>
      </c>
      <c r="AW25" s="33">
        <v>0</v>
      </c>
      <c r="AX25" s="25">
        <f t="shared" ref="AX25" si="170">BA25</f>
        <v>0</v>
      </c>
      <c r="AY25" s="33">
        <v>0</v>
      </c>
      <c r="AZ25" s="33">
        <v>0</v>
      </c>
      <c r="BA25" s="26">
        <v>0</v>
      </c>
      <c r="BB25" s="33">
        <v>0</v>
      </c>
      <c r="BC25" s="25">
        <f t="shared" ref="BC25" si="171">BF25</f>
        <v>0</v>
      </c>
      <c r="BD25" s="33">
        <v>0</v>
      </c>
      <c r="BE25" s="33">
        <v>0</v>
      </c>
      <c r="BF25" s="26">
        <v>0</v>
      </c>
      <c r="BG25" s="33">
        <v>0</v>
      </c>
    </row>
    <row r="26" spans="1:59" ht="63" x14ac:dyDescent="0.25">
      <c r="A26" s="10" t="s">
        <v>73</v>
      </c>
      <c r="B26" s="20" t="s">
        <v>92</v>
      </c>
      <c r="C26" s="19" t="s">
        <v>21</v>
      </c>
      <c r="D26" s="19" t="s">
        <v>49</v>
      </c>
      <c r="E26" s="11">
        <f t="shared" ref="E26" si="172">J26+O26+T26+Y26+AD26+AI26+AN26+AS26+AX26+BC26</f>
        <v>9070.5</v>
      </c>
      <c r="F26" s="11">
        <f t="shared" ref="F26" si="173">K26+P26+U26+Z26+AE26+AJ26+AO26+AT26+AY26+BD26</f>
        <v>0</v>
      </c>
      <c r="G26" s="11">
        <f t="shared" ref="G26" si="174">L26+Q26+V26+AA26+AF26+AK26+AP26+AU26+AZ26+BE26</f>
        <v>0</v>
      </c>
      <c r="H26" s="11">
        <f t="shared" ref="H26" si="175">M26+R26+W26+AB26+AG26+AL26+AQ26+AV26+BA26+BF26</f>
        <v>8979.7999999999993</v>
      </c>
      <c r="I26" s="11">
        <f t="shared" ref="I26" si="176">N26+S26+X26+AC26+AH26+AM26+AR26+AW26+BB26+BG26</f>
        <v>90.7</v>
      </c>
      <c r="J26" s="12">
        <f t="shared" ref="J26" si="177">M26+N26</f>
        <v>9070.5</v>
      </c>
      <c r="K26" s="33">
        <v>0</v>
      </c>
      <c r="L26" s="33">
        <v>0</v>
      </c>
      <c r="M26" s="32">
        <v>8979.7999999999993</v>
      </c>
      <c r="N26" s="32">
        <v>90.7</v>
      </c>
      <c r="O26" s="25">
        <f t="shared" ref="O26" si="178">R26+S26</f>
        <v>0</v>
      </c>
      <c r="P26" s="33">
        <v>0</v>
      </c>
      <c r="Q26" s="33">
        <v>0</v>
      </c>
      <c r="R26" s="29">
        <v>0</v>
      </c>
      <c r="S26" s="29">
        <v>0</v>
      </c>
      <c r="T26" s="25">
        <f t="shared" ref="T26" si="179">W26</f>
        <v>0</v>
      </c>
      <c r="U26" s="33">
        <v>0</v>
      </c>
      <c r="V26" s="33">
        <v>0</v>
      </c>
      <c r="W26" s="26">
        <v>0</v>
      </c>
      <c r="X26" s="33">
        <v>0</v>
      </c>
      <c r="Y26" s="25">
        <f t="shared" ref="Y26" si="180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" si="181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" si="182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" si="183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" si="184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" si="185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" si="186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8.75" customHeight="1" x14ac:dyDescent="0.25">
      <c r="A27" s="10" t="s">
        <v>77</v>
      </c>
      <c r="B27" s="20" t="s">
        <v>87</v>
      </c>
      <c r="C27" s="19" t="s">
        <v>21</v>
      </c>
      <c r="D27" s="19" t="s">
        <v>54</v>
      </c>
      <c r="E27" s="11">
        <f t="shared" ref="E27" si="187">J27+O27+T27+Y27+AD27+AI27+AN27+AS27+AX27+BC27</f>
        <v>81.099999999999994</v>
      </c>
      <c r="F27" s="11">
        <f t="shared" ref="F27" si="188">K27+P27+U27+Z27+AE27+AJ27+AO27+AT27+AY27+BD27</f>
        <v>0</v>
      </c>
      <c r="G27" s="11">
        <f t="shared" ref="G27" si="189">L27+Q27+V27+AA27+AF27+AK27+AP27+AU27+AZ27+BE27</f>
        <v>0</v>
      </c>
      <c r="H27" s="11">
        <f t="shared" ref="H27" si="190">M27+R27+W27+AB27+AG27+AL27+AQ27+AV27+BA27+BF27</f>
        <v>81.099999999999994</v>
      </c>
      <c r="I27" s="11">
        <f t="shared" ref="I27" si="191">N27+S27+X27+AC27+AH27+AM27+AR27+AW27+BB27+BG27</f>
        <v>0</v>
      </c>
      <c r="J27" s="12">
        <f t="shared" ref="J27" si="192">M27+N27</f>
        <v>81.099999999999994</v>
      </c>
      <c r="K27" s="33">
        <v>0</v>
      </c>
      <c r="L27" s="33">
        <v>0</v>
      </c>
      <c r="M27" s="32">
        <v>81.099999999999994</v>
      </c>
      <c r="N27" s="32">
        <v>0</v>
      </c>
      <c r="O27" s="25">
        <f t="shared" ref="O27" si="193">R27+S27</f>
        <v>0</v>
      </c>
      <c r="P27" s="33">
        <v>0</v>
      </c>
      <c r="Q27" s="33">
        <v>0</v>
      </c>
      <c r="R27" s="29">
        <v>0</v>
      </c>
      <c r="S27" s="29">
        <v>0</v>
      </c>
      <c r="T27" s="25">
        <f t="shared" ref="T27" si="194">W27</f>
        <v>0</v>
      </c>
      <c r="U27" s="33">
        <v>0</v>
      </c>
      <c r="V27" s="33">
        <v>0</v>
      </c>
      <c r="W27" s="26">
        <v>0</v>
      </c>
      <c r="X27" s="33">
        <v>0</v>
      </c>
      <c r="Y27" s="25">
        <f t="shared" ref="Y27" si="195">AB27</f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ref="AD27" si="196">AG27</f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ref="AI27" si="197">AL27</f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ref="AN27" si="198">AQ27</f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ref="AS27" si="199">AV27</f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ref="AX27" si="200">BA27</f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ref="BC27" si="201">BF27</f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31.5" x14ac:dyDescent="0.25">
      <c r="A28" s="10" t="s">
        <v>79</v>
      </c>
      <c r="B28" s="20" t="s">
        <v>82</v>
      </c>
      <c r="C28" s="19" t="s">
        <v>21</v>
      </c>
      <c r="D28" s="19" t="s">
        <v>21</v>
      </c>
      <c r="E28" s="11">
        <f t="shared" ref="E28" si="202">J28+O28+T28+Y28+AD28+AI28+AN28+AS28+AX28+BC28</f>
        <v>800</v>
      </c>
      <c r="F28" s="11">
        <f t="shared" ref="F28" si="203">K28+P28+U28+Z28+AE28+AJ28+AO28+AT28+AY28+BD28</f>
        <v>0</v>
      </c>
      <c r="G28" s="11">
        <f t="shared" ref="G28" si="204">L28+Q28+V28+AA28+AF28+AK28+AP28+AU28+AZ28+BE28</f>
        <v>0</v>
      </c>
      <c r="H28" s="11">
        <f t="shared" ref="H28" si="205">M28+R28+W28+AB28+AG28+AL28+AQ28+AV28+BA28+BF28</f>
        <v>800</v>
      </c>
      <c r="I28" s="11">
        <f t="shared" ref="I28" si="206">N28+S28+X28+AC28+AH28+AM28+AR28+AW28+BB28+BG28</f>
        <v>0</v>
      </c>
      <c r="J28" s="39">
        <f t="shared" ref="J28" si="207">M28+N28</f>
        <v>0</v>
      </c>
      <c r="K28" s="33">
        <v>0</v>
      </c>
      <c r="L28" s="33">
        <v>0</v>
      </c>
      <c r="M28" s="32">
        <v>0</v>
      </c>
      <c r="N28" s="32">
        <v>0</v>
      </c>
      <c r="O28" s="35">
        <f t="shared" ref="O28" si="208">R28+S28</f>
        <v>800</v>
      </c>
      <c r="P28" s="33">
        <v>0</v>
      </c>
      <c r="Q28" s="33">
        <v>0</v>
      </c>
      <c r="R28" s="47">
        <f>1150-350</f>
        <v>800</v>
      </c>
      <c r="S28" s="29">
        <v>0</v>
      </c>
      <c r="T28" s="25">
        <f t="shared" ref="T28" si="209">W28</f>
        <v>0</v>
      </c>
      <c r="U28" s="33">
        <v>0</v>
      </c>
      <c r="V28" s="33">
        <v>0</v>
      </c>
      <c r="W28" s="26">
        <v>0</v>
      </c>
      <c r="X28" s="33">
        <v>0</v>
      </c>
      <c r="Y28" s="25">
        <f t="shared" ref="Y28" si="210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211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212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213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214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215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216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customHeight="1" x14ac:dyDescent="0.25">
      <c r="A29" s="10" t="s">
        <v>80</v>
      </c>
      <c r="B29" s="50" t="s">
        <v>96</v>
      </c>
      <c r="C29" s="19" t="s">
        <v>21</v>
      </c>
      <c r="D29" s="19" t="s">
        <v>54</v>
      </c>
      <c r="E29" s="11">
        <f t="shared" ref="E29:E31" si="217">J29+O29+T29+Y29+AD29+AI29+AN29+AS29+AX29+BC29</f>
        <v>88</v>
      </c>
      <c r="F29" s="11">
        <f t="shared" ref="F29:F31" si="218">K29+P29+U29+Z29+AE29+AJ29+AO29+AT29+AY29+BD29</f>
        <v>0</v>
      </c>
      <c r="G29" s="11">
        <f t="shared" ref="G29:G31" si="219">L29+Q29+V29+AA29+AF29+AK29+AP29+AU29+AZ29+BE29</f>
        <v>0</v>
      </c>
      <c r="H29" s="11">
        <f t="shared" ref="H29:H31" si="220">M29+R29+W29+AB29+AG29+AL29+AQ29+AV29+BA29+BF29</f>
        <v>88</v>
      </c>
      <c r="I29" s="11">
        <f t="shared" ref="I29:I31" si="221">N29+S29+X29+AC29+AH29+AM29+AR29+AW29+BB29+BG29</f>
        <v>0</v>
      </c>
      <c r="J29" s="39">
        <f t="shared" ref="J29:J31" si="222">M29+N29</f>
        <v>0</v>
      </c>
      <c r="K29" s="33">
        <v>0</v>
      </c>
      <c r="L29" s="33">
        <v>0</v>
      </c>
      <c r="M29" s="32">
        <v>0</v>
      </c>
      <c r="N29" s="32">
        <v>0</v>
      </c>
      <c r="O29" s="35">
        <f t="shared" ref="O29:O31" si="223">R29+S29</f>
        <v>88</v>
      </c>
      <c r="P29" s="33">
        <v>0</v>
      </c>
      <c r="Q29" s="45">
        <v>0</v>
      </c>
      <c r="R29" s="54">
        <f>74.2+13.8</f>
        <v>88</v>
      </c>
      <c r="S29" s="46">
        <v>0</v>
      </c>
      <c r="T29" s="25">
        <f t="shared" ref="T29:T31" si="224">W29</f>
        <v>0</v>
      </c>
      <c r="U29" s="33">
        <v>0</v>
      </c>
      <c r="V29" s="33">
        <v>0</v>
      </c>
      <c r="W29" s="26">
        <v>0</v>
      </c>
      <c r="X29" s="33">
        <v>0</v>
      </c>
      <c r="Y29" s="25">
        <f t="shared" ref="Y29:Y31" si="225">AB29</f>
        <v>0</v>
      </c>
      <c r="Z29" s="33">
        <v>0</v>
      </c>
      <c r="AA29" s="33">
        <v>0</v>
      </c>
      <c r="AB29" s="26">
        <v>0</v>
      </c>
      <c r="AC29" s="33">
        <v>0</v>
      </c>
      <c r="AD29" s="25">
        <f t="shared" ref="AD29:AD31" si="226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:AI31" si="227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:AN31" si="228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:AS31" si="229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:AX31" si="230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:BC31" si="231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78.75" x14ac:dyDescent="0.25">
      <c r="A30" s="48" t="s">
        <v>81</v>
      </c>
      <c r="B30" s="51" t="s">
        <v>94</v>
      </c>
      <c r="C30" s="49" t="s">
        <v>21</v>
      </c>
      <c r="D30" s="19" t="s">
        <v>54</v>
      </c>
      <c r="E30" s="11">
        <f t="shared" si="217"/>
        <v>64.5</v>
      </c>
      <c r="F30" s="11">
        <f t="shared" si="218"/>
        <v>0</v>
      </c>
      <c r="G30" s="11">
        <f t="shared" si="219"/>
        <v>0</v>
      </c>
      <c r="H30" s="11">
        <f t="shared" si="220"/>
        <v>64.5</v>
      </c>
      <c r="I30" s="11">
        <f t="shared" si="221"/>
        <v>0</v>
      </c>
      <c r="J30" s="39">
        <f t="shared" si="222"/>
        <v>0</v>
      </c>
      <c r="K30" s="33">
        <v>0</v>
      </c>
      <c r="L30" s="33">
        <v>0</v>
      </c>
      <c r="M30" s="32">
        <v>0</v>
      </c>
      <c r="N30" s="32">
        <v>0</v>
      </c>
      <c r="O30" s="35">
        <f t="shared" si="223"/>
        <v>64.5</v>
      </c>
      <c r="P30" s="33">
        <v>0</v>
      </c>
      <c r="Q30" s="45">
        <v>0</v>
      </c>
      <c r="R30" s="52">
        <v>64.5</v>
      </c>
      <c r="S30" s="46">
        <v>0</v>
      </c>
      <c r="T30" s="25">
        <f t="shared" si="224"/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si="225"/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si="226"/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si="227"/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si="228"/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si="229"/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si="230"/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si="231"/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63" x14ac:dyDescent="0.25">
      <c r="A31" s="48" t="s">
        <v>93</v>
      </c>
      <c r="B31" s="51" t="s">
        <v>95</v>
      </c>
      <c r="C31" s="49" t="s">
        <v>21</v>
      </c>
      <c r="D31" s="19" t="s">
        <v>54</v>
      </c>
      <c r="E31" s="11">
        <f t="shared" si="217"/>
        <v>82.5</v>
      </c>
      <c r="F31" s="11">
        <f t="shared" si="218"/>
        <v>0</v>
      </c>
      <c r="G31" s="11">
        <f t="shared" si="219"/>
        <v>0</v>
      </c>
      <c r="H31" s="11">
        <f t="shared" si="220"/>
        <v>82.5</v>
      </c>
      <c r="I31" s="11">
        <f t="shared" si="221"/>
        <v>0</v>
      </c>
      <c r="J31" s="39">
        <f t="shared" si="222"/>
        <v>0</v>
      </c>
      <c r="K31" s="33">
        <v>0</v>
      </c>
      <c r="L31" s="33">
        <v>0</v>
      </c>
      <c r="M31" s="32">
        <v>0</v>
      </c>
      <c r="N31" s="32">
        <v>0</v>
      </c>
      <c r="O31" s="35">
        <f t="shared" si="223"/>
        <v>82.5</v>
      </c>
      <c r="P31" s="33">
        <v>0</v>
      </c>
      <c r="Q31" s="45">
        <v>0</v>
      </c>
      <c r="R31" s="52">
        <v>82.5</v>
      </c>
      <c r="S31" s="46">
        <v>0</v>
      </c>
      <c r="T31" s="25">
        <f t="shared" si="224"/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si="225"/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si="226"/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si="227"/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si="228"/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si="229"/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si="230"/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si="231"/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110.25" x14ac:dyDescent="0.25">
      <c r="A32" s="48" t="s">
        <v>100</v>
      </c>
      <c r="B32" s="51" t="s">
        <v>102</v>
      </c>
      <c r="C32" s="49" t="s">
        <v>21</v>
      </c>
      <c r="D32" s="19" t="s">
        <v>54</v>
      </c>
      <c r="E32" s="11">
        <f t="shared" ref="E32:E33" si="232">J32+O32+T32+Y32+AD32+AI32+AN32+AS32+AX32+BC32</f>
        <v>599.9</v>
      </c>
      <c r="F32" s="11">
        <f t="shared" ref="F32:F33" si="233">K32+P32+U32+Z32+AE32+AJ32+AO32+AT32+AY32+BD32</f>
        <v>0</v>
      </c>
      <c r="G32" s="11">
        <f t="shared" ref="G32:G33" si="234">L32+Q32+V32+AA32+AF32+AK32+AP32+AU32+AZ32+BE32</f>
        <v>0</v>
      </c>
      <c r="H32" s="11">
        <f t="shared" ref="H32:H33" si="235">M32+R32+W32+AB32+AG32+AL32+AQ32+AV32+BA32+BF32</f>
        <v>599.9</v>
      </c>
      <c r="I32" s="11">
        <f t="shared" ref="I32:I33" si="236">N32+S32+X32+AC32+AH32+AM32+AR32+AW32+BB32+BG32</f>
        <v>0</v>
      </c>
      <c r="J32" s="39">
        <f t="shared" ref="J32:J33" si="237">M32+N32</f>
        <v>0</v>
      </c>
      <c r="K32" s="33">
        <v>0</v>
      </c>
      <c r="L32" s="33">
        <v>0</v>
      </c>
      <c r="M32" s="32">
        <v>0</v>
      </c>
      <c r="N32" s="32">
        <v>0</v>
      </c>
      <c r="O32" s="35">
        <f t="shared" ref="O32:O33" si="238">R32+S32</f>
        <v>599.9</v>
      </c>
      <c r="P32" s="33">
        <v>0</v>
      </c>
      <c r="Q32" s="45">
        <v>0</v>
      </c>
      <c r="R32" s="52">
        <v>599.9</v>
      </c>
      <c r="S32" s="46">
        <v>0</v>
      </c>
      <c r="T32" s="25">
        <f t="shared" ref="T32:T33" si="239">W32</f>
        <v>0</v>
      </c>
      <c r="U32" s="33">
        <v>0</v>
      </c>
      <c r="V32" s="33">
        <v>0</v>
      </c>
      <c r="W32" s="26">
        <v>0</v>
      </c>
      <c r="X32" s="33">
        <v>0</v>
      </c>
      <c r="Y32" s="25">
        <f t="shared" ref="Y32:Y33" si="240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:AD33" si="241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:AI33" si="242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:AN33" si="243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:AS33" si="244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:AX33" si="245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:BC33" si="246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94.5" x14ac:dyDescent="0.25">
      <c r="A33" s="48" t="s">
        <v>101</v>
      </c>
      <c r="B33" s="51" t="s">
        <v>103</v>
      </c>
      <c r="C33" s="49" t="s">
        <v>21</v>
      </c>
      <c r="D33" s="19" t="s">
        <v>54</v>
      </c>
      <c r="E33" s="11">
        <f t="shared" si="232"/>
        <v>595.70000000000005</v>
      </c>
      <c r="F33" s="11">
        <f t="shared" si="233"/>
        <v>0</v>
      </c>
      <c r="G33" s="11">
        <f t="shared" si="234"/>
        <v>0</v>
      </c>
      <c r="H33" s="11">
        <f t="shared" si="235"/>
        <v>595.70000000000005</v>
      </c>
      <c r="I33" s="11">
        <f t="shared" si="236"/>
        <v>0</v>
      </c>
      <c r="J33" s="39">
        <f t="shared" si="237"/>
        <v>0</v>
      </c>
      <c r="K33" s="33">
        <v>0</v>
      </c>
      <c r="L33" s="33">
        <v>0</v>
      </c>
      <c r="M33" s="32">
        <v>0</v>
      </c>
      <c r="N33" s="32">
        <v>0</v>
      </c>
      <c r="O33" s="35">
        <f t="shared" si="238"/>
        <v>0</v>
      </c>
      <c r="P33" s="33">
        <v>0</v>
      </c>
      <c r="Q33" s="45">
        <v>0</v>
      </c>
      <c r="R33" s="53">
        <v>0</v>
      </c>
      <c r="S33" s="46">
        <v>0</v>
      </c>
      <c r="T33" s="35">
        <f t="shared" si="239"/>
        <v>595.70000000000005</v>
      </c>
      <c r="U33" s="33">
        <v>0</v>
      </c>
      <c r="V33" s="33">
        <v>0</v>
      </c>
      <c r="W33" s="42">
        <v>595.70000000000005</v>
      </c>
      <c r="X33" s="33">
        <v>0</v>
      </c>
      <c r="Y33" s="25">
        <f t="shared" si="240"/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si="241"/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si="242"/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si="243"/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si="244"/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si="245"/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si="246"/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31.5" x14ac:dyDescent="0.25">
      <c r="A34" s="48" t="s">
        <v>104</v>
      </c>
      <c r="B34" s="51" t="s">
        <v>105</v>
      </c>
      <c r="C34" s="49" t="s">
        <v>21</v>
      </c>
      <c r="D34" s="19" t="s">
        <v>49</v>
      </c>
      <c r="E34" s="11">
        <f t="shared" ref="E34" si="247">J34+O34+T34+Y34+AD34+AI34+AN34+AS34+AX34+BC34</f>
        <v>3545.8</v>
      </c>
      <c r="F34" s="11">
        <f t="shared" ref="F34" si="248">K34+P34+U34+Z34+AE34+AJ34+AO34+AT34+AY34+BD34</f>
        <v>0</v>
      </c>
      <c r="G34" s="11">
        <f t="shared" ref="G34" si="249">L34+Q34+V34+AA34+AF34+AK34+AP34+AU34+AZ34+BE34</f>
        <v>0</v>
      </c>
      <c r="H34" s="11">
        <f t="shared" ref="H34" si="250">M34+R34+W34+AB34+AG34+AL34+AQ34+AV34+BA34+BF34</f>
        <v>1211.2</v>
      </c>
      <c r="I34" s="11">
        <f t="shared" ref="I34" si="251">N34+S34+X34+AC34+AH34+AM34+AR34+AW34+BB34+BG34</f>
        <v>2334.6</v>
      </c>
      <c r="J34" s="39">
        <f t="shared" ref="J34" si="252">M34+N34</f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ref="O34" si="253">R34+S34</f>
        <v>3545.8</v>
      </c>
      <c r="P34" s="33">
        <v>0</v>
      </c>
      <c r="Q34" s="45">
        <v>0</v>
      </c>
      <c r="R34" s="55">
        <v>1211.2</v>
      </c>
      <c r="S34" s="46">
        <v>2334.6</v>
      </c>
      <c r="T34" s="35">
        <f t="shared" ref="T34" si="254">W34</f>
        <v>0</v>
      </c>
      <c r="U34" s="33">
        <v>0</v>
      </c>
      <c r="V34" s="33">
        <v>0</v>
      </c>
      <c r="W34" s="42">
        <v>0</v>
      </c>
      <c r="X34" s="33">
        <v>0</v>
      </c>
      <c r="Y34" s="25">
        <f t="shared" ref="Y34" si="255">AB34</f>
        <v>0</v>
      </c>
      <c r="Z34" s="33">
        <v>0</v>
      </c>
      <c r="AA34" s="33">
        <v>0</v>
      </c>
      <c r="AB34" s="26">
        <v>0</v>
      </c>
      <c r="AC34" s="33">
        <v>0</v>
      </c>
      <c r="AD34" s="25">
        <f t="shared" ref="AD34" si="256">AG34</f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ref="AI34" si="257">AL34</f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ref="AN34" si="258">AQ34</f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ref="AS34" si="259">AV34</f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ref="AX34" si="260">BA34</f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ref="BC34" si="261">BF34</f>
        <v>0</v>
      </c>
      <c r="BD34" s="33">
        <v>0</v>
      </c>
      <c r="BE34" s="33">
        <v>0</v>
      </c>
      <c r="BF34" s="26">
        <v>0</v>
      </c>
      <c r="BG34" s="33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18:D18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31" fitToWidth="2" orientation="landscape" r:id="rId1"/>
  <headerFooter>
    <oddFooter>Страница  &amp;P из &amp;N</oddFooter>
  </headerFooter>
  <colBreaks count="2" manualBreakCount="2">
    <brk id="19" max="33" man="1"/>
    <brk id="39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2022-10-18T07:48:36Z</cp:lastPrinted>
  <dcterms:created xsi:type="dcterms:W3CDTF">2019-10-14T07:16:42Z</dcterms:created>
  <dcterms:modified xsi:type="dcterms:W3CDTF">2022-10-18T07:50:38Z</dcterms:modified>
</cp:coreProperties>
</file>